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an\Dropbox\יעוץ\EARN MORE\טלמיטינג - כרמלה טל\"/>
    </mc:Choice>
  </mc:AlternateContent>
  <xr:revisionPtr revIDLastSave="0" documentId="13_ncr:1_{40843D56-61ED-470F-B8F6-0F7067E93ACD}" xr6:coauthVersionLast="41" xr6:coauthVersionMax="41" xr10:uidLastSave="{00000000-0000-0000-0000-000000000000}"/>
  <bookViews>
    <workbookView xWindow="-108" yWindow="-108" windowWidth="23256" windowHeight="12576" xr2:uid="{DDAF284E-2F6E-4145-AADF-26B8C60E9901}"/>
  </bookViews>
  <sheets>
    <sheet name="הוראות הפעלה" sheetId="1" r:id="rId1"/>
    <sheet name="דשבורד" sheetId="2" r:id="rId2"/>
    <sheet name="תנועות בנק" sheetId="3" r:id="rId3"/>
    <sheet name="תזרים מזומנים יומי" sheetId="4" r:id="rId4"/>
    <sheet name="קובץ עזר - לא לגעת" sheetId="6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" i="4" l="1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21" i="4"/>
  <c r="G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36" i="4"/>
  <c r="G437" i="4"/>
  <c r="G438" i="4"/>
  <c r="G439" i="4"/>
  <c r="G440" i="4"/>
  <c r="G441" i="4"/>
  <c r="G442" i="4"/>
  <c r="G443" i="4"/>
  <c r="G444" i="4"/>
  <c r="G445" i="4"/>
  <c r="G446" i="4"/>
  <c r="G447" i="4"/>
  <c r="G448" i="4"/>
  <c r="G449" i="4"/>
  <c r="G450" i="4"/>
  <c r="G451" i="4"/>
  <c r="G452" i="4"/>
  <c r="G453" i="4"/>
  <c r="G454" i="4"/>
  <c r="G455" i="4"/>
  <c r="G456" i="4"/>
  <c r="G457" i="4"/>
  <c r="G458" i="4"/>
  <c r="G459" i="4"/>
  <c r="G460" i="4"/>
  <c r="G461" i="4"/>
  <c r="G462" i="4"/>
  <c r="G463" i="4"/>
  <c r="G464" i="4"/>
  <c r="G465" i="4"/>
  <c r="G466" i="4"/>
  <c r="G467" i="4"/>
  <c r="G468" i="4"/>
  <c r="G469" i="4"/>
  <c r="G470" i="4"/>
  <c r="G471" i="4"/>
  <c r="G472" i="4"/>
  <c r="G473" i="4"/>
  <c r="G474" i="4"/>
  <c r="G475" i="4"/>
  <c r="G476" i="4"/>
  <c r="G477" i="4"/>
  <c r="G478" i="4"/>
  <c r="G479" i="4"/>
  <c r="G480" i="4"/>
  <c r="G481" i="4"/>
  <c r="G482" i="4"/>
  <c r="G483" i="4"/>
  <c r="G484" i="4"/>
  <c r="G485" i="4"/>
  <c r="G486" i="4"/>
  <c r="G487" i="4"/>
  <c r="G488" i="4"/>
  <c r="G489" i="4"/>
  <c r="G490" i="4"/>
  <c r="G491" i="4"/>
  <c r="G492" i="4"/>
  <c r="G493" i="4"/>
  <c r="G494" i="4"/>
  <c r="G495" i="4"/>
  <c r="G496" i="4"/>
  <c r="G497" i="4"/>
  <c r="G498" i="4"/>
  <c r="G499" i="4"/>
  <c r="G500" i="4"/>
  <c r="G501" i="4"/>
  <c r="G502" i="4"/>
  <c r="G503" i="4"/>
  <c r="G504" i="4"/>
  <c r="G505" i="4"/>
  <c r="G506" i="4"/>
  <c r="G507" i="4"/>
  <c r="G508" i="4"/>
  <c r="G509" i="4"/>
  <c r="G510" i="4"/>
  <c r="G511" i="4"/>
  <c r="G512" i="4"/>
  <c r="G513" i="4"/>
  <c r="G514" i="4"/>
  <c r="G515" i="4"/>
  <c r="G516" i="4"/>
  <c r="G517" i="4"/>
  <c r="G518" i="4"/>
  <c r="G519" i="4"/>
  <c r="G520" i="4"/>
  <c r="G521" i="4"/>
  <c r="G522" i="4"/>
  <c r="G523" i="4"/>
  <c r="G524" i="4"/>
  <c r="G525" i="4"/>
  <c r="G526" i="4"/>
  <c r="G527" i="4"/>
  <c r="G528" i="4"/>
  <c r="G529" i="4"/>
  <c r="G530" i="4"/>
  <c r="G531" i="4"/>
  <c r="G532" i="4"/>
  <c r="G533" i="4"/>
  <c r="G534" i="4"/>
  <c r="G535" i="4"/>
  <c r="G536" i="4"/>
  <c r="G537" i="4"/>
  <c r="G538" i="4"/>
  <c r="G539" i="4"/>
  <c r="G540" i="4"/>
  <c r="G541" i="4"/>
  <c r="G542" i="4"/>
  <c r="G543" i="4"/>
  <c r="G544" i="4"/>
  <c r="G545" i="4"/>
  <c r="G546" i="4"/>
  <c r="G547" i="4"/>
  <c r="G548" i="4"/>
  <c r="G549" i="4"/>
  <c r="G550" i="4"/>
  <c r="G551" i="4"/>
  <c r="G552" i="4"/>
  <c r="G553" i="4"/>
  <c r="G554" i="4"/>
  <c r="G555" i="4"/>
  <c r="G556" i="4"/>
  <c r="G557" i="4"/>
  <c r="G558" i="4"/>
  <c r="G559" i="4"/>
  <c r="G560" i="4"/>
  <c r="G561" i="4"/>
  <c r="G562" i="4"/>
  <c r="G563" i="4"/>
  <c r="G564" i="4"/>
  <c r="G565" i="4"/>
  <c r="G566" i="4"/>
  <c r="G567" i="4"/>
  <c r="G568" i="4"/>
  <c r="G569" i="4"/>
  <c r="G570" i="4"/>
  <c r="G571" i="4"/>
  <c r="G572" i="4"/>
  <c r="G573" i="4"/>
  <c r="G574" i="4"/>
  <c r="G575" i="4"/>
  <c r="G576" i="4"/>
  <c r="G577" i="4"/>
  <c r="G578" i="4"/>
  <c r="G579" i="4"/>
  <c r="G580" i="4"/>
  <c r="G581" i="4"/>
  <c r="G582" i="4"/>
  <c r="G583" i="4"/>
  <c r="G584" i="4"/>
  <c r="G585" i="4"/>
  <c r="G586" i="4"/>
  <c r="G587" i="4"/>
  <c r="G588" i="4"/>
  <c r="G589" i="4"/>
  <c r="G590" i="4"/>
  <c r="G591" i="4"/>
  <c r="G592" i="4"/>
  <c r="G593" i="4"/>
  <c r="G594" i="4"/>
  <c r="G595" i="4"/>
  <c r="G596" i="4"/>
  <c r="G597" i="4"/>
  <c r="G598" i="4"/>
  <c r="G599" i="4"/>
  <c r="G600" i="4"/>
  <c r="G601" i="4"/>
  <c r="G602" i="4"/>
  <c r="G603" i="4"/>
  <c r="G604" i="4"/>
  <c r="G605" i="4"/>
  <c r="G606" i="4"/>
  <c r="G607" i="4"/>
  <c r="G608" i="4"/>
  <c r="G609" i="4"/>
  <c r="G610" i="4"/>
  <c r="G611" i="4"/>
  <c r="G612" i="4"/>
  <c r="G613" i="4"/>
  <c r="G614" i="4"/>
  <c r="G615" i="4"/>
  <c r="G616" i="4"/>
  <c r="G617" i="4"/>
  <c r="G618" i="4"/>
  <c r="G619" i="4"/>
  <c r="G620" i="4"/>
  <c r="G621" i="4"/>
  <c r="G622" i="4"/>
  <c r="G623" i="4"/>
  <c r="G624" i="4"/>
  <c r="G625" i="4"/>
  <c r="G626" i="4"/>
  <c r="G627" i="4"/>
  <c r="G628" i="4"/>
  <c r="G629" i="4"/>
  <c r="G630" i="4"/>
  <c r="G631" i="4"/>
  <c r="G632" i="4"/>
  <c r="G633" i="4"/>
  <c r="G634" i="4"/>
  <c r="G635" i="4"/>
  <c r="G636" i="4"/>
  <c r="G637" i="4"/>
  <c r="G638" i="4"/>
  <c r="G639" i="4"/>
  <c r="G640" i="4"/>
  <c r="G641" i="4"/>
  <c r="G642" i="4"/>
  <c r="G643" i="4"/>
  <c r="G644" i="4"/>
  <c r="G645" i="4"/>
  <c r="G646" i="4"/>
  <c r="G647" i="4"/>
  <c r="G648" i="4"/>
  <c r="G649" i="4"/>
  <c r="G650" i="4"/>
  <c r="G651" i="4"/>
  <c r="G652" i="4"/>
  <c r="G653" i="4"/>
  <c r="G654" i="4"/>
  <c r="G655" i="4"/>
  <c r="G656" i="4"/>
  <c r="G657" i="4"/>
  <c r="G658" i="4"/>
  <c r="G659" i="4"/>
  <c r="G660" i="4"/>
  <c r="G661" i="4"/>
  <c r="G662" i="4"/>
  <c r="G663" i="4"/>
  <c r="G664" i="4"/>
  <c r="G665" i="4"/>
  <c r="G666" i="4"/>
  <c r="G667" i="4"/>
  <c r="G668" i="4"/>
  <c r="G669" i="4"/>
  <c r="G670" i="4"/>
  <c r="G671" i="4"/>
  <c r="G672" i="4"/>
  <c r="G673" i="4"/>
  <c r="G674" i="4"/>
  <c r="G675" i="4"/>
  <c r="G676" i="4"/>
  <c r="G677" i="4"/>
  <c r="G678" i="4"/>
  <c r="G679" i="4"/>
  <c r="G680" i="4"/>
  <c r="G681" i="4"/>
  <c r="G682" i="4"/>
  <c r="G683" i="4"/>
  <c r="G684" i="4"/>
  <c r="G685" i="4"/>
  <c r="G686" i="4"/>
  <c r="G687" i="4"/>
  <c r="G688" i="4"/>
  <c r="G689" i="4"/>
  <c r="G690" i="4"/>
  <c r="G691" i="4"/>
  <c r="G692" i="4"/>
  <c r="G693" i="4"/>
  <c r="G694" i="4"/>
  <c r="G695" i="4"/>
  <c r="G696" i="4"/>
  <c r="G697" i="4"/>
  <c r="G698" i="4"/>
  <c r="G699" i="4"/>
  <c r="G700" i="4"/>
  <c r="G701" i="4"/>
  <c r="G702" i="4"/>
  <c r="G703" i="4"/>
  <c r="G704" i="4"/>
  <c r="G705" i="4"/>
  <c r="G706" i="4"/>
  <c r="G707" i="4"/>
  <c r="G708" i="4"/>
  <c r="G709" i="4"/>
  <c r="G710" i="4"/>
  <c r="G711" i="4"/>
  <c r="G712" i="4"/>
  <c r="G713" i="4"/>
  <c r="G714" i="4"/>
  <c r="G715" i="4"/>
  <c r="G716" i="4"/>
  <c r="G717" i="4"/>
  <c r="G718" i="4"/>
  <c r="G719" i="4"/>
  <c r="G720" i="4"/>
  <c r="G721" i="4"/>
  <c r="G722" i="4"/>
  <c r="G723" i="4"/>
  <c r="G724" i="4"/>
  <c r="G725" i="4"/>
  <c r="G726" i="4"/>
  <c r="G727" i="4"/>
  <c r="G728" i="4"/>
  <c r="G729" i="4"/>
  <c r="G730" i="4"/>
  <c r="G731" i="4"/>
  <c r="G732" i="4"/>
  <c r="G733" i="4"/>
  <c r="G734" i="4"/>
  <c r="G735" i="4"/>
  <c r="G736" i="4"/>
  <c r="G737" i="4"/>
  <c r="G738" i="4"/>
  <c r="G739" i="4"/>
  <c r="G740" i="4"/>
  <c r="G741" i="4"/>
  <c r="G742" i="4"/>
  <c r="G743" i="4"/>
  <c r="G744" i="4"/>
  <c r="G745" i="4"/>
  <c r="G746" i="4"/>
  <c r="G747" i="4"/>
  <c r="G748" i="4"/>
  <c r="G749" i="4"/>
  <c r="G750" i="4"/>
  <c r="G751" i="4"/>
  <c r="G752" i="4"/>
  <c r="G753" i="4"/>
  <c r="G754" i="4"/>
  <c r="G755" i="4"/>
  <c r="G756" i="4"/>
  <c r="G757" i="4"/>
  <c r="G758" i="4"/>
  <c r="G759" i="4"/>
  <c r="G760" i="4"/>
  <c r="G761" i="4"/>
  <c r="G762" i="4"/>
  <c r="G763" i="4"/>
  <c r="G764" i="4"/>
  <c r="G765" i="4"/>
  <c r="G766" i="4"/>
  <c r="G767" i="4"/>
  <c r="G768" i="4"/>
  <c r="G769" i="4"/>
  <c r="G770" i="4"/>
  <c r="G771" i="4"/>
  <c r="G772" i="4"/>
  <c r="G773" i="4"/>
  <c r="G774" i="4"/>
  <c r="G775" i="4"/>
  <c r="G776" i="4"/>
  <c r="G777" i="4"/>
  <c r="G778" i="4"/>
  <c r="G779" i="4"/>
  <c r="G780" i="4"/>
  <c r="G781" i="4"/>
  <c r="G782" i="4"/>
  <c r="G783" i="4"/>
  <c r="G784" i="4"/>
  <c r="G785" i="4"/>
  <c r="G786" i="4"/>
  <c r="G787" i="4"/>
  <c r="G788" i="4"/>
  <c r="G789" i="4"/>
  <c r="G790" i="4"/>
  <c r="G791" i="4"/>
  <c r="G792" i="4"/>
  <c r="G793" i="4"/>
  <c r="G794" i="4"/>
  <c r="G795" i="4"/>
  <c r="G796" i="4"/>
  <c r="G797" i="4"/>
  <c r="G798" i="4"/>
  <c r="G799" i="4"/>
  <c r="G800" i="4"/>
  <c r="G801" i="4"/>
  <c r="G802" i="4"/>
  <c r="G803" i="4"/>
  <c r="G804" i="4"/>
  <c r="G805" i="4"/>
  <c r="G806" i="4"/>
  <c r="G807" i="4"/>
  <c r="G808" i="4"/>
  <c r="G809" i="4"/>
  <c r="G810" i="4"/>
  <c r="G811" i="4"/>
  <c r="G812" i="4"/>
  <c r="G813" i="4"/>
  <c r="G814" i="4"/>
  <c r="G815" i="4"/>
  <c r="G816" i="4"/>
  <c r="G817" i="4"/>
  <c r="G818" i="4"/>
  <c r="G819" i="4"/>
  <c r="G820" i="4"/>
  <c r="G821" i="4"/>
  <c r="G822" i="4"/>
  <c r="G823" i="4"/>
  <c r="G824" i="4"/>
  <c r="G825" i="4"/>
  <c r="G826" i="4"/>
  <c r="G827" i="4"/>
  <c r="G828" i="4"/>
  <c r="G829" i="4"/>
  <c r="G830" i="4"/>
  <c r="G831" i="4"/>
  <c r="G832" i="4"/>
  <c r="G833" i="4"/>
  <c r="G834" i="4"/>
  <c r="G835" i="4"/>
  <c r="G836" i="4"/>
  <c r="G837" i="4"/>
  <c r="G838" i="4"/>
  <c r="G839" i="4"/>
  <c r="G840" i="4"/>
  <c r="G841" i="4"/>
  <c r="G842" i="4"/>
  <c r="G843" i="4"/>
  <c r="G844" i="4"/>
  <c r="G845" i="4"/>
  <c r="G846" i="4"/>
  <c r="G847" i="4"/>
  <c r="G848" i="4"/>
  <c r="G849" i="4"/>
  <c r="G850" i="4"/>
  <c r="G851" i="4"/>
  <c r="G852" i="4"/>
  <c r="G853" i="4"/>
  <c r="G854" i="4"/>
  <c r="G855" i="4"/>
  <c r="G856" i="4"/>
  <c r="G857" i="4"/>
  <c r="G858" i="4"/>
  <c r="G859" i="4"/>
  <c r="G860" i="4"/>
  <c r="G861" i="4"/>
  <c r="G862" i="4"/>
  <c r="G863" i="4"/>
  <c r="G864" i="4"/>
  <c r="G865" i="4"/>
  <c r="G866" i="4"/>
  <c r="G867" i="4"/>
  <c r="G868" i="4"/>
  <c r="G869" i="4"/>
  <c r="G870" i="4"/>
  <c r="G871" i="4"/>
  <c r="G872" i="4"/>
  <c r="G873" i="4"/>
  <c r="G874" i="4"/>
  <c r="G875" i="4"/>
  <c r="G876" i="4"/>
  <c r="G2" i="4"/>
  <c r="E2" i="4"/>
  <c r="F2" i="4" s="1"/>
  <c r="B3" i="4"/>
  <c r="F1" i="2"/>
  <c r="L1" i="4" s="1"/>
  <c r="B4" i="4" l="1"/>
  <c r="O3" i="4"/>
  <c r="N3" i="4"/>
  <c r="P3" i="4" s="1"/>
  <c r="C3" i="4"/>
  <c r="D3" i="4"/>
  <c r="Q3" i="4" l="1"/>
  <c r="B5" i="4"/>
  <c r="N4" i="4"/>
  <c r="P4" i="4" s="1"/>
  <c r="Q4" i="4" s="1"/>
  <c r="O4" i="4"/>
  <c r="C4" i="4"/>
  <c r="D4" i="4"/>
  <c r="E3" i="4"/>
  <c r="F3" i="4" s="1"/>
  <c r="E4" i="4" l="1"/>
  <c r="F4" i="4" s="1"/>
  <c r="B6" i="4"/>
  <c r="O5" i="4"/>
  <c r="N5" i="4"/>
  <c r="P5" i="4" s="1"/>
  <c r="C5" i="4"/>
  <c r="D5" i="4"/>
  <c r="E5" i="4" l="1"/>
  <c r="F5" i="4"/>
  <c r="Q5" i="4"/>
  <c r="B7" i="4"/>
  <c r="N6" i="4"/>
  <c r="P6" i="4" s="1"/>
  <c r="O6" i="4"/>
  <c r="C6" i="4"/>
  <c r="D6" i="4"/>
  <c r="E6" i="4" l="1"/>
  <c r="F6" i="4" s="1"/>
  <c r="Q6" i="4"/>
  <c r="B8" i="4"/>
  <c r="O7" i="4"/>
  <c r="N7" i="4"/>
  <c r="P7" i="4" s="1"/>
  <c r="Q7" i="4" s="1"/>
  <c r="C7" i="4"/>
  <c r="D7" i="4"/>
  <c r="E7" i="4" l="1"/>
  <c r="F7" i="4" s="1"/>
  <c r="B9" i="4"/>
  <c r="N8" i="4"/>
  <c r="P8" i="4" s="1"/>
  <c r="O8" i="4"/>
  <c r="C8" i="4"/>
  <c r="D8" i="4"/>
  <c r="Q8" i="4" l="1"/>
  <c r="E8" i="4"/>
  <c r="F8" i="4" s="1"/>
  <c r="B10" i="4"/>
  <c r="N9" i="4"/>
  <c r="P9" i="4" s="1"/>
  <c r="Q9" i="4" s="1"/>
  <c r="O9" i="4"/>
  <c r="C9" i="4"/>
  <c r="D9" i="4"/>
  <c r="E9" i="4" l="1"/>
  <c r="F9" i="4" s="1"/>
  <c r="B11" i="4"/>
  <c r="N10" i="4"/>
  <c r="P10" i="4" s="1"/>
  <c r="Q10" i="4" s="1"/>
  <c r="O10" i="4"/>
  <c r="C10" i="4"/>
  <c r="D10" i="4"/>
  <c r="E10" i="4" l="1"/>
  <c r="F10" i="4" s="1"/>
  <c r="B12" i="4"/>
  <c r="O11" i="4"/>
  <c r="N11" i="4"/>
  <c r="P11" i="4" s="1"/>
  <c r="Q11" i="4" s="1"/>
  <c r="C11" i="4"/>
  <c r="D11" i="4"/>
  <c r="E11" i="4" l="1"/>
  <c r="F11" i="4"/>
  <c r="B13" i="4"/>
  <c r="N12" i="4"/>
  <c r="P12" i="4" s="1"/>
  <c r="O12" i="4"/>
  <c r="C12" i="4"/>
  <c r="D12" i="4"/>
  <c r="Q12" i="4" l="1"/>
  <c r="E12" i="4"/>
  <c r="F12" i="4" s="1"/>
  <c r="B14" i="4"/>
  <c r="O13" i="4"/>
  <c r="N13" i="4"/>
  <c r="P13" i="4" s="1"/>
  <c r="Q13" i="4" s="1"/>
  <c r="C13" i="4"/>
  <c r="D13" i="4"/>
  <c r="E13" i="4" l="1"/>
  <c r="F13" i="4" s="1"/>
  <c r="B15" i="4"/>
  <c r="N14" i="4"/>
  <c r="P14" i="4" s="1"/>
  <c r="Q14" i="4" s="1"/>
  <c r="O14" i="4"/>
  <c r="C14" i="4"/>
  <c r="D14" i="4"/>
  <c r="E14" i="4" l="1"/>
  <c r="F14" i="4" s="1"/>
  <c r="B16" i="4"/>
  <c r="O15" i="4"/>
  <c r="N15" i="4"/>
  <c r="P15" i="4" s="1"/>
  <c r="Q15" i="4" s="1"/>
  <c r="C15" i="4"/>
  <c r="D15" i="4"/>
  <c r="E15" i="4" l="1"/>
  <c r="B17" i="4"/>
  <c r="N16" i="4"/>
  <c r="P16" i="4" s="1"/>
  <c r="O16" i="4"/>
  <c r="C16" i="4"/>
  <c r="D16" i="4"/>
  <c r="F15" i="4"/>
  <c r="Q16" i="4" l="1"/>
  <c r="B18" i="4"/>
  <c r="N17" i="4"/>
  <c r="P17" i="4" s="1"/>
  <c r="Q17" i="4" s="1"/>
  <c r="O17" i="4"/>
  <c r="C17" i="4"/>
  <c r="D17" i="4"/>
  <c r="E16" i="4"/>
  <c r="F16" i="4" s="1"/>
  <c r="E17" i="4" l="1"/>
  <c r="F17" i="4" s="1"/>
  <c r="B19" i="4"/>
  <c r="N18" i="4"/>
  <c r="P18" i="4" s="1"/>
  <c r="Q18" i="4" s="1"/>
  <c r="O18" i="4"/>
  <c r="D18" i="4"/>
  <c r="C18" i="4"/>
  <c r="E18" i="4" s="1"/>
  <c r="F18" i="4" l="1"/>
  <c r="B20" i="4"/>
  <c r="O19" i="4"/>
  <c r="N19" i="4"/>
  <c r="P19" i="4" s="1"/>
  <c r="Q19" i="4" s="1"/>
  <c r="C19" i="4"/>
  <c r="D19" i="4"/>
  <c r="E19" i="4" l="1"/>
  <c r="B21" i="4"/>
  <c r="N20" i="4"/>
  <c r="P20" i="4" s="1"/>
  <c r="Q20" i="4" s="1"/>
  <c r="O20" i="4"/>
  <c r="C20" i="4"/>
  <c r="D20" i="4"/>
  <c r="F19" i="4"/>
  <c r="E20" i="4" l="1"/>
  <c r="F20" i="4" s="1"/>
  <c r="B22" i="4"/>
  <c r="O21" i="4"/>
  <c r="N21" i="4"/>
  <c r="P21" i="4" s="1"/>
  <c r="Q21" i="4" s="1"/>
  <c r="C21" i="4"/>
  <c r="D21" i="4"/>
  <c r="E21" i="4" l="1"/>
  <c r="F21" i="4"/>
  <c r="B23" i="4"/>
  <c r="N22" i="4"/>
  <c r="P22" i="4" s="1"/>
  <c r="Q22" i="4" s="1"/>
  <c r="O22" i="4"/>
  <c r="C22" i="4"/>
  <c r="D22" i="4"/>
  <c r="E22" i="4" l="1"/>
  <c r="F22" i="4" s="1"/>
  <c r="B24" i="4"/>
  <c r="O23" i="4"/>
  <c r="N23" i="4"/>
  <c r="P23" i="4" s="1"/>
  <c r="Q23" i="4" s="1"/>
  <c r="C23" i="4"/>
  <c r="D23" i="4"/>
  <c r="E23" i="4" l="1"/>
  <c r="F23" i="4" s="1"/>
  <c r="B25" i="4"/>
  <c r="N24" i="4"/>
  <c r="P24" i="4" s="1"/>
  <c r="Q24" i="4" s="1"/>
  <c r="O24" i="4"/>
  <c r="C24" i="4"/>
  <c r="D24" i="4"/>
  <c r="E24" i="4" l="1"/>
  <c r="F24" i="4" s="1"/>
  <c r="B26" i="4"/>
  <c r="N25" i="4"/>
  <c r="P25" i="4" s="1"/>
  <c r="Q25" i="4" s="1"/>
  <c r="O25" i="4"/>
  <c r="C25" i="4"/>
  <c r="D25" i="4"/>
  <c r="E25" i="4" l="1"/>
  <c r="F25" i="4" s="1"/>
  <c r="B27" i="4"/>
  <c r="N26" i="4"/>
  <c r="P26" i="4" s="1"/>
  <c r="Q26" i="4" s="1"/>
  <c r="O26" i="4"/>
  <c r="C26" i="4"/>
  <c r="D26" i="4"/>
  <c r="E26" i="4" l="1"/>
  <c r="F26" i="4" s="1"/>
  <c r="B28" i="4"/>
  <c r="O27" i="4"/>
  <c r="N27" i="4"/>
  <c r="P27" i="4" s="1"/>
  <c r="Q27" i="4" s="1"/>
  <c r="C27" i="4"/>
  <c r="D27" i="4"/>
  <c r="E27" i="4" l="1"/>
  <c r="F27" i="4" s="1"/>
  <c r="B29" i="4"/>
  <c r="N28" i="4"/>
  <c r="P28" i="4" s="1"/>
  <c r="Q28" i="4" s="1"/>
  <c r="O28" i="4"/>
  <c r="C28" i="4"/>
  <c r="D28" i="4"/>
  <c r="E28" i="4" l="1"/>
  <c r="B30" i="4"/>
  <c r="O29" i="4"/>
  <c r="N29" i="4"/>
  <c r="P29" i="4" s="1"/>
  <c r="Q29" i="4" s="1"/>
  <c r="C29" i="4"/>
  <c r="D29" i="4"/>
  <c r="F28" i="4"/>
  <c r="E29" i="4" l="1"/>
  <c r="F29" i="4"/>
  <c r="B31" i="4"/>
  <c r="N30" i="4"/>
  <c r="P30" i="4" s="1"/>
  <c r="Q30" i="4" s="1"/>
  <c r="O30" i="4"/>
  <c r="D30" i="4"/>
  <c r="C30" i="4"/>
  <c r="E30" i="4" l="1"/>
  <c r="B32" i="4"/>
  <c r="O31" i="4"/>
  <c r="N31" i="4"/>
  <c r="P31" i="4" s="1"/>
  <c r="Q31" i="4" s="1"/>
  <c r="C31" i="4"/>
  <c r="D31" i="4"/>
  <c r="F30" i="4"/>
  <c r="E31" i="4" l="1"/>
  <c r="F31" i="4"/>
  <c r="B33" i="4"/>
  <c r="N32" i="4"/>
  <c r="P32" i="4" s="1"/>
  <c r="Q32" i="4" s="1"/>
  <c r="O32" i="4"/>
  <c r="C32" i="4"/>
  <c r="D32" i="4"/>
  <c r="E32" i="4" l="1"/>
  <c r="B34" i="4"/>
  <c r="O33" i="4"/>
  <c r="N33" i="4"/>
  <c r="P33" i="4" s="1"/>
  <c r="Q33" i="4" s="1"/>
  <c r="C33" i="4"/>
  <c r="D33" i="4"/>
  <c r="F32" i="4"/>
  <c r="E33" i="4" l="1"/>
  <c r="F33" i="4"/>
  <c r="B35" i="4"/>
  <c r="N34" i="4"/>
  <c r="P34" i="4" s="1"/>
  <c r="Q34" i="4" s="1"/>
  <c r="O34" i="4"/>
  <c r="C34" i="4"/>
  <c r="D34" i="4"/>
  <c r="E34" i="4" l="1"/>
  <c r="B36" i="4"/>
  <c r="O35" i="4"/>
  <c r="C35" i="4"/>
  <c r="D35" i="4"/>
  <c r="N35" i="4"/>
  <c r="P35" i="4" s="1"/>
  <c r="Q35" i="4" s="1"/>
  <c r="F34" i="4"/>
  <c r="E35" i="4" l="1"/>
  <c r="F35" i="4" s="1"/>
  <c r="B37" i="4"/>
  <c r="N36" i="4"/>
  <c r="P36" i="4" s="1"/>
  <c r="Q36" i="4" s="1"/>
  <c r="O36" i="4"/>
  <c r="C36" i="4"/>
  <c r="D36" i="4"/>
  <c r="E36" i="4" l="1"/>
  <c r="F36" i="4"/>
  <c r="B38" i="4"/>
  <c r="O37" i="4"/>
  <c r="N37" i="4"/>
  <c r="P37" i="4" s="1"/>
  <c r="Q37" i="4" s="1"/>
  <c r="C37" i="4"/>
  <c r="D37" i="4"/>
  <c r="E37" i="4" l="1"/>
  <c r="F37" i="4" s="1"/>
  <c r="B39" i="4"/>
  <c r="N38" i="4"/>
  <c r="P38" i="4" s="1"/>
  <c r="Q38" i="4" s="1"/>
  <c r="O38" i="4"/>
  <c r="C38" i="4"/>
  <c r="D38" i="4"/>
  <c r="E38" i="4" l="1"/>
  <c r="F38" i="4" s="1"/>
  <c r="B40" i="4"/>
  <c r="O39" i="4"/>
  <c r="N39" i="4"/>
  <c r="P39" i="4" s="1"/>
  <c r="Q39" i="4" s="1"/>
  <c r="C39" i="4"/>
  <c r="D39" i="4"/>
  <c r="E39" i="4" l="1"/>
  <c r="B41" i="4"/>
  <c r="N40" i="4"/>
  <c r="P40" i="4" s="1"/>
  <c r="Q40" i="4" s="1"/>
  <c r="O40" i="4"/>
  <c r="C40" i="4"/>
  <c r="D40" i="4"/>
  <c r="F39" i="4"/>
  <c r="E40" i="4" l="1"/>
  <c r="F40" i="4"/>
  <c r="B42" i="4"/>
  <c r="N41" i="4"/>
  <c r="P41" i="4" s="1"/>
  <c r="Q41" i="4" s="1"/>
  <c r="O41" i="4"/>
  <c r="C41" i="4"/>
  <c r="D41" i="4"/>
  <c r="E41" i="4" l="1"/>
  <c r="B43" i="4"/>
  <c r="N42" i="4"/>
  <c r="P42" i="4" s="1"/>
  <c r="Q42" i="4" s="1"/>
  <c r="O42" i="4"/>
  <c r="C42" i="4"/>
  <c r="D42" i="4"/>
  <c r="F41" i="4"/>
  <c r="E42" i="4" l="1"/>
  <c r="F42" i="4"/>
  <c r="B44" i="4"/>
  <c r="O43" i="4"/>
  <c r="N43" i="4"/>
  <c r="P43" i="4" s="1"/>
  <c r="Q43" i="4" s="1"/>
  <c r="C43" i="4"/>
  <c r="D43" i="4"/>
  <c r="E43" i="4" l="1"/>
  <c r="B45" i="4"/>
  <c r="N44" i="4"/>
  <c r="P44" i="4" s="1"/>
  <c r="Q44" i="4" s="1"/>
  <c r="O44" i="4"/>
  <c r="C44" i="4"/>
  <c r="D44" i="4"/>
  <c r="F43" i="4"/>
  <c r="E44" i="4" l="1"/>
  <c r="F44" i="4"/>
  <c r="B46" i="4"/>
  <c r="O45" i="4"/>
  <c r="N45" i="4"/>
  <c r="P45" i="4" s="1"/>
  <c r="Q45" i="4" s="1"/>
  <c r="C45" i="4"/>
  <c r="D45" i="4"/>
  <c r="E45" i="4" l="1"/>
  <c r="B47" i="4"/>
  <c r="N46" i="4"/>
  <c r="P46" i="4" s="1"/>
  <c r="Q46" i="4" s="1"/>
  <c r="O46" i="4"/>
  <c r="C46" i="4"/>
  <c r="D46" i="4"/>
  <c r="F45" i="4"/>
  <c r="E46" i="4" l="1"/>
  <c r="F46" i="4" s="1"/>
  <c r="B48" i="4"/>
  <c r="O47" i="4"/>
  <c r="N47" i="4"/>
  <c r="P47" i="4" s="1"/>
  <c r="Q47" i="4" s="1"/>
  <c r="C47" i="4"/>
  <c r="D47" i="4"/>
  <c r="E47" i="4" l="1"/>
  <c r="B49" i="4"/>
  <c r="N48" i="4"/>
  <c r="P48" i="4" s="1"/>
  <c r="Q48" i="4" s="1"/>
  <c r="O48" i="4"/>
  <c r="C48" i="4"/>
  <c r="D48" i="4"/>
  <c r="F47" i="4"/>
  <c r="E48" i="4" l="1"/>
  <c r="F48" i="4" s="1"/>
  <c r="B50" i="4"/>
  <c r="N49" i="4"/>
  <c r="P49" i="4" s="1"/>
  <c r="Q49" i="4" s="1"/>
  <c r="O49" i="4"/>
  <c r="C49" i="4"/>
  <c r="D49" i="4"/>
  <c r="E49" i="4" l="1"/>
  <c r="B51" i="4"/>
  <c r="N50" i="4"/>
  <c r="P50" i="4" s="1"/>
  <c r="Q50" i="4" s="1"/>
  <c r="O50" i="4"/>
  <c r="D50" i="4"/>
  <c r="C50" i="4"/>
  <c r="E50" i="4" s="1"/>
  <c r="F49" i="4"/>
  <c r="F50" i="4" l="1"/>
  <c r="B52" i="4"/>
  <c r="O51" i="4"/>
  <c r="N51" i="4"/>
  <c r="P51" i="4" s="1"/>
  <c r="Q51" i="4" s="1"/>
  <c r="C51" i="4"/>
  <c r="D51" i="4"/>
  <c r="E51" i="4" l="1"/>
  <c r="B53" i="4"/>
  <c r="N52" i="4"/>
  <c r="P52" i="4" s="1"/>
  <c r="Q52" i="4" s="1"/>
  <c r="O52" i="4"/>
  <c r="C52" i="4"/>
  <c r="D52" i="4"/>
  <c r="F51" i="4"/>
  <c r="E52" i="4" l="1"/>
  <c r="F52" i="4"/>
  <c r="B54" i="4"/>
  <c r="O53" i="4"/>
  <c r="N53" i="4"/>
  <c r="P53" i="4" s="1"/>
  <c r="Q53" i="4" s="1"/>
  <c r="C53" i="4"/>
  <c r="D53" i="4"/>
  <c r="E53" i="4" l="1"/>
  <c r="B55" i="4"/>
  <c r="N54" i="4"/>
  <c r="P54" i="4" s="1"/>
  <c r="Q54" i="4" s="1"/>
  <c r="O54" i="4"/>
  <c r="C54" i="4"/>
  <c r="D54" i="4"/>
  <c r="F53" i="4"/>
  <c r="E54" i="4" l="1"/>
  <c r="F54" i="4"/>
  <c r="B56" i="4"/>
  <c r="O55" i="4"/>
  <c r="N55" i="4"/>
  <c r="P55" i="4" s="1"/>
  <c r="Q55" i="4" s="1"/>
  <c r="C55" i="4"/>
  <c r="D55" i="4"/>
  <c r="E55" i="4" l="1"/>
  <c r="F55" i="4" s="1"/>
  <c r="B57" i="4"/>
  <c r="N56" i="4"/>
  <c r="P56" i="4" s="1"/>
  <c r="Q56" i="4" s="1"/>
  <c r="O56" i="4"/>
  <c r="C56" i="4"/>
  <c r="D56" i="4"/>
  <c r="E56" i="4" l="1"/>
  <c r="F56" i="4" s="1"/>
  <c r="B58" i="4"/>
  <c r="N57" i="4"/>
  <c r="P57" i="4" s="1"/>
  <c r="Q57" i="4" s="1"/>
  <c r="C57" i="4"/>
  <c r="D57" i="4"/>
  <c r="O57" i="4"/>
  <c r="E57" i="4" l="1"/>
  <c r="F57" i="4"/>
  <c r="B59" i="4"/>
  <c r="N58" i="4"/>
  <c r="P58" i="4" s="1"/>
  <c r="Q58" i="4" s="1"/>
  <c r="O58" i="4"/>
  <c r="C58" i="4"/>
  <c r="D58" i="4"/>
  <c r="E58" i="4" l="1"/>
  <c r="F58" i="4" s="1"/>
  <c r="B60" i="4"/>
  <c r="O59" i="4"/>
  <c r="N59" i="4"/>
  <c r="P59" i="4" s="1"/>
  <c r="Q59" i="4" s="1"/>
  <c r="C59" i="4"/>
  <c r="D59" i="4"/>
  <c r="E59" i="4" l="1"/>
  <c r="B61" i="4"/>
  <c r="N60" i="4"/>
  <c r="P60" i="4" s="1"/>
  <c r="Q60" i="4" s="1"/>
  <c r="O60" i="4"/>
  <c r="C60" i="4"/>
  <c r="D60" i="4"/>
  <c r="F59" i="4"/>
  <c r="E60" i="4" l="1"/>
  <c r="F60" i="4"/>
  <c r="B62" i="4"/>
  <c r="O61" i="4"/>
  <c r="N61" i="4"/>
  <c r="P61" i="4" s="1"/>
  <c r="Q61" i="4" s="1"/>
  <c r="C61" i="4"/>
  <c r="D61" i="4"/>
  <c r="E61" i="4" l="1"/>
  <c r="B63" i="4"/>
  <c r="N62" i="4"/>
  <c r="P62" i="4" s="1"/>
  <c r="Q62" i="4" s="1"/>
  <c r="O62" i="4"/>
  <c r="D62" i="4"/>
  <c r="C62" i="4"/>
  <c r="E62" i="4" s="1"/>
  <c r="F61" i="4"/>
  <c r="F62" i="4" l="1"/>
  <c r="B64" i="4"/>
  <c r="O63" i="4"/>
  <c r="N63" i="4"/>
  <c r="P63" i="4" s="1"/>
  <c r="Q63" i="4" s="1"/>
  <c r="C63" i="4"/>
  <c r="D63" i="4"/>
  <c r="B65" i="4" l="1"/>
  <c r="N64" i="4"/>
  <c r="P64" i="4" s="1"/>
  <c r="Q64" i="4" s="1"/>
  <c r="O64" i="4"/>
  <c r="C64" i="4"/>
  <c r="D64" i="4"/>
  <c r="E63" i="4"/>
  <c r="F63" i="4" s="1"/>
  <c r="E64" i="4" l="1"/>
  <c r="F64" i="4"/>
  <c r="B66" i="4"/>
  <c r="O65" i="4"/>
  <c r="N65" i="4"/>
  <c r="P65" i="4" s="1"/>
  <c r="Q65" i="4" s="1"/>
  <c r="C65" i="4"/>
  <c r="D65" i="4"/>
  <c r="E65" i="4" l="1"/>
  <c r="F65" i="4" s="1"/>
  <c r="B67" i="4"/>
  <c r="N66" i="4"/>
  <c r="P66" i="4" s="1"/>
  <c r="Q66" i="4" s="1"/>
  <c r="O66" i="4"/>
  <c r="C66" i="4"/>
  <c r="D66" i="4"/>
  <c r="E66" i="4" l="1"/>
  <c r="F66" i="4" s="1"/>
  <c r="B68" i="4"/>
  <c r="O67" i="4"/>
  <c r="C67" i="4"/>
  <c r="D67" i="4"/>
  <c r="N67" i="4"/>
  <c r="P67" i="4" s="1"/>
  <c r="Q67" i="4" s="1"/>
  <c r="E67" i="4" l="1"/>
  <c r="B69" i="4"/>
  <c r="N68" i="4"/>
  <c r="P68" i="4" s="1"/>
  <c r="Q68" i="4" s="1"/>
  <c r="O68" i="4"/>
  <c r="C68" i="4"/>
  <c r="D68" i="4"/>
  <c r="F67" i="4"/>
  <c r="E68" i="4" l="1"/>
  <c r="F68" i="4"/>
  <c r="B70" i="4"/>
  <c r="O69" i="4"/>
  <c r="N69" i="4"/>
  <c r="P69" i="4" s="1"/>
  <c r="Q69" i="4" s="1"/>
  <c r="C69" i="4"/>
  <c r="D69" i="4"/>
  <c r="E69" i="4" l="1"/>
  <c r="B71" i="4"/>
  <c r="N70" i="4"/>
  <c r="P70" i="4" s="1"/>
  <c r="Q70" i="4" s="1"/>
  <c r="O70" i="4"/>
  <c r="C70" i="4"/>
  <c r="D70" i="4"/>
  <c r="F69" i="4"/>
  <c r="E70" i="4" l="1"/>
  <c r="F70" i="4"/>
  <c r="B72" i="4"/>
  <c r="O71" i="4"/>
  <c r="N71" i="4"/>
  <c r="P71" i="4" s="1"/>
  <c r="Q71" i="4" s="1"/>
  <c r="C71" i="4"/>
  <c r="D71" i="4"/>
  <c r="E71" i="4" l="1"/>
  <c r="B73" i="4"/>
  <c r="N72" i="4"/>
  <c r="P72" i="4" s="1"/>
  <c r="Q72" i="4" s="1"/>
  <c r="O72" i="4"/>
  <c r="C72" i="4"/>
  <c r="D72" i="4"/>
  <c r="F71" i="4"/>
  <c r="E72" i="4" l="1"/>
  <c r="F72" i="4"/>
  <c r="B74" i="4"/>
  <c r="N73" i="4"/>
  <c r="P73" i="4" s="1"/>
  <c r="Q73" i="4" s="1"/>
  <c r="O73" i="4"/>
  <c r="C73" i="4"/>
  <c r="D73" i="4"/>
  <c r="E73" i="4" l="1"/>
  <c r="B75" i="4"/>
  <c r="N74" i="4"/>
  <c r="P74" i="4" s="1"/>
  <c r="Q74" i="4" s="1"/>
  <c r="O74" i="4"/>
  <c r="C74" i="4"/>
  <c r="D74" i="4"/>
  <c r="F73" i="4"/>
  <c r="E74" i="4" l="1"/>
  <c r="F74" i="4" s="1"/>
  <c r="B76" i="4"/>
  <c r="O75" i="4"/>
  <c r="N75" i="4"/>
  <c r="P75" i="4" s="1"/>
  <c r="Q75" i="4" s="1"/>
  <c r="C75" i="4"/>
  <c r="D75" i="4"/>
  <c r="E75" i="4" l="1"/>
  <c r="B77" i="4"/>
  <c r="N76" i="4"/>
  <c r="P76" i="4" s="1"/>
  <c r="Q76" i="4" s="1"/>
  <c r="O76" i="4"/>
  <c r="C76" i="4"/>
  <c r="D76" i="4"/>
  <c r="F75" i="4"/>
  <c r="E76" i="4" l="1"/>
  <c r="F76" i="4" s="1"/>
  <c r="B78" i="4"/>
  <c r="O77" i="4"/>
  <c r="N77" i="4"/>
  <c r="P77" i="4" s="1"/>
  <c r="Q77" i="4" s="1"/>
  <c r="C77" i="4"/>
  <c r="D77" i="4"/>
  <c r="E77" i="4" l="1"/>
  <c r="B79" i="4"/>
  <c r="N78" i="4"/>
  <c r="P78" i="4" s="1"/>
  <c r="Q78" i="4" s="1"/>
  <c r="O78" i="4"/>
  <c r="C78" i="4"/>
  <c r="D78" i="4"/>
  <c r="F77" i="4"/>
  <c r="E78" i="4" l="1"/>
  <c r="F78" i="4" s="1"/>
  <c r="B80" i="4"/>
  <c r="O79" i="4"/>
  <c r="C79" i="4"/>
  <c r="D79" i="4"/>
  <c r="N79" i="4"/>
  <c r="P79" i="4" s="1"/>
  <c r="Q79" i="4" s="1"/>
  <c r="E79" i="4" l="1"/>
  <c r="B81" i="4"/>
  <c r="O80" i="4"/>
  <c r="N80" i="4"/>
  <c r="P80" i="4" s="1"/>
  <c r="Q80" i="4" s="1"/>
  <c r="C80" i="4"/>
  <c r="D80" i="4"/>
  <c r="F79" i="4"/>
  <c r="E80" i="4" l="1"/>
  <c r="F80" i="4" s="1"/>
  <c r="B82" i="4"/>
  <c r="N81" i="4"/>
  <c r="P81" i="4" s="1"/>
  <c r="Q81" i="4" s="1"/>
  <c r="O81" i="4"/>
  <c r="C81" i="4"/>
  <c r="D81" i="4"/>
  <c r="E81" i="4" l="1"/>
  <c r="B83" i="4"/>
  <c r="N82" i="4"/>
  <c r="P82" i="4" s="1"/>
  <c r="Q82" i="4" s="1"/>
  <c r="O82" i="4"/>
  <c r="D82" i="4"/>
  <c r="C82" i="4"/>
  <c r="E82" i="4" s="1"/>
  <c r="F81" i="4"/>
  <c r="F82" i="4" l="1"/>
  <c r="B84" i="4"/>
  <c r="N83" i="4"/>
  <c r="P83" i="4" s="1"/>
  <c r="Q83" i="4" s="1"/>
  <c r="O83" i="4"/>
  <c r="C83" i="4"/>
  <c r="D83" i="4"/>
  <c r="E83" i="4" l="1"/>
  <c r="B85" i="4"/>
  <c r="O84" i="4"/>
  <c r="N84" i="4"/>
  <c r="P84" i="4" s="1"/>
  <c r="Q84" i="4" s="1"/>
  <c r="C84" i="4"/>
  <c r="D84" i="4"/>
  <c r="F83" i="4"/>
  <c r="E84" i="4" l="1"/>
  <c r="F84" i="4" s="1"/>
  <c r="B86" i="4"/>
  <c r="N85" i="4"/>
  <c r="P85" i="4" s="1"/>
  <c r="Q85" i="4" s="1"/>
  <c r="O85" i="4"/>
  <c r="C85" i="4"/>
  <c r="D85" i="4"/>
  <c r="E85" i="4" l="1"/>
  <c r="B87" i="4"/>
  <c r="N86" i="4"/>
  <c r="P86" i="4" s="1"/>
  <c r="Q86" i="4" s="1"/>
  <c r="O86" i="4"/>
  <c r="C86" i="4"/>
  <c r="D86" i="4"/>
  <c r="F85" i="4"/>
  <c r="E86" i="4" l="1"/>
  <c r="F86" i="4" s="1"/>
  <c r="B88" i="4"/>
  <c r="N87" i="4"/>
  <c r="P87" i="4" s="1"/>
  <c r="Q87" i="4" s="1"/>
  <c r="O87" i="4"/>
  <c r="C87" i="4"/>
  <c r="D87" i="4"/>
  <c r="E87" i="4" l="1"/>
  <c r="B89" i="4"/>
  <c r="O88" i="4"/>
  <c r="N88" i="4"/>
  <c r="P88" i="4" s="1"/>
  <c r="Q88" i="4" s="1"/>
  <c r="C88" i="4"/>
  <c r="D88" i="4"/>
  <c r="F87" i="4"/>
  <c r="E88" i="4" l="1"/>
  <c r="F88" i="4" s="1"/>
  <c r="B90" i="4"/>
  <c r="N89" i="4"/>
  <c r="P89" i="4" s="1"/>
  <c r="Q89" i="4" s="1"/>
  <c r="O89" i="4"/>
  <c r="C89" i="4"/>
  <c r="D89" i="4"/>
  <c r="E89" i="4" l="1"/>
  <c r="B91" i="4"/>
  <c r="N90" i="4"/>
  <c r="P90" i="4" s="1"/>
  <c r="Q90" i="4" s="1"/>
  <c r="O90" i="4"/>
  <c r="C90" i="4"/>
  <c r="D90" i="4"/>
  <c r="F89" i="4"/>
  <c r="E90" i="4" l="1"/>
  <c r="F90" i="4" s="1"/>
  <c r="B92" i="4"/>
  <c r="N91" i="4"/>
  <c r="P91" i="4" s="1"/>
  <c r="Q91" i="4" s="1"/>
  <c r="O91" i="4"/>
  <c r="C91" i="4"/>
  <c r="D91" i="4"/>
  <c r="E91" i="4" l="1"/>
  <c r="B93" i="4"/>
  <c r="O92" i="4"/>
  <c r="N92" i="4"/>
  <c r="P92" i="4" s="1"/>
  <c r="Q92" i="4" s="1"/>
  <c r="C92" i="4"/>
  <c r="D92" i="4"/>
  <c r="F91" i="4"/>
  <c r="E92" i="4" l="1"/>
  <c r="F92" i="4"/>
  <c r="B94" i="4"/>
  <c r="O93" i="4"/>
  <c r="N93" i="4"/>
  <c r="P93" i="4" s="1"/>
  <c r="Q93" i="4" s="1"/>
  <c r="C93" i="4"/>
  <c r="D93" i="4"/>
  <c r="E93" i="4" l="1"/>
  <c r="F93" i="4" s="1"/>
  <c r="B95" i="4"/>
  <c r="N94" i="4"/>
  <c r="P94" i="4" s="1"/>
  <c r="Q94" i="4" s="1"/>
  <c r="O94" i="4"/>
  <c r="D94" i="4"/>
  <c r="C94" i="4"/>
  <c r="E94" i="4" s="1"/>
  <c r="F94" i="4" l="1"/>
  <c r="B96" i="4"/>
  <c r="N95" i="4"/>
  <c r="P95" i="4" s="1"/>
  <c r="Q95" i="4" s="1"/>
  <c r="O95" i="4"/>
  <c r="C95" i="4"/>
  <c r="D95" i="4"/>
  <c r="E95" i="4" l="1"/>
  <c r="F95" i="4" s="1"/>
  <c r="B97" i="4"/>
  <c r="O96" i="4"/>
  <c r="N96" i="4"/>
  <c r="P96" i="4" s="1"/>
  <c r="Q96" i="4" s="1"/>
  <c r="C96" i="4"/>
  <c r="D96" i="4"/>
  <c r="E96" i="4" l="1"/>
  <c r="F96" i="4"/>
  <c r="B98" i="4"/>
  <c r="O97" i="4"/>
  <c r="N97" i="4"/>
  <c r="P97" i="4" s="1"/>
  <c r="Q97" i="4" s="1"/>
  <c r="C97" i="4"/>
  <c r="D97" i="4"/>
  <c r="E97" i="4" l="1"/>
  <c r="B99" i="4"/>
  <c r="N98" i="4"/>
  <c r="P98" i="4" s="1"/>
  <c r="Q98" i="4" s="1"/>
  <c r="O98" i="4"/>
  <c r="C98" i="4"/>
  <c r="D98" i="4"/>
  <c r="F97" i="4"/>
  <c r="E98" i="4" l="1"/>
  <c r="F98" i="4"/>
  <c r="B100" i="4"/>
  <c r="N99" i="4"/>
  <c r="P99" i="4" s="1"/>
  <c r="Q99" i="4" s="1"/>
  <c r="O99" i="4"/>
  <c r="C99" i="4"/>
  <c r="D99" i="4"/>
  <c r="E99" i="4" l="1"/>
  <c r="B101" i="4"/>
  <c r="O100" i="4"/>
  <c r="C100" i="4"/>
  <c r="N100" i="4"/>
  <c r="P100" i="4" s="1"/>
  <c r="Q100" i="4" s="1"/>
  <c r="D100" i="4"/>
  <c r="F99" i="4"/>
  <c r="E100" i="4" l="1"/>
  <c r="F100" i="4"/>
  <c r="B102" i="4"/>
  <c r="N101" i="4"/>
  <c r="P101" i="4" s="1"/>
  <c r="Q101" i="4" s="1"/>
  <c r="O101" i="4"/>
  <c r="C101" i="4"/>
  <c r="D101" i="4"/>
  <c r="E101" i="4" l="1"/>
  <c r="B103" i="4"/>
  <c r="N102" i="4"/>
  <c r="P102" i="4" s="1"/>
  <c r="Q102" i="4" s="1"/>
  <c r="O102" i="4"/>
  <c r="C102" i="4"/>
  <c r="D102" i="4"/>
  <c r="F101" i="4"/>
  <c r="E102" i="4" l="1"/>
  <c r="F102" i="4" s="1"/>
  <c r="B104" i="4"/>
  <c r="N103" i="4"/>
  <c r="P103" i="4" s="1"/>
  <c r="Q103" i="4" s="1"/>
  <c r="O103" i="4"/>
  <c r="C103" i="4"/>
  <c r="D103" i="4"/>
  <c r="E103" i="4" l="1"/>
  <c r="B105" i="4"/>
  <c r="O104" i="4"/>
  <c r="N104" i="4"/>
  <c r="P104" i="4" s="1"/>
  <c r="Q104" i="4" s="1"/>
  <c r="D104" i="4"/>
  <c r="C104" i="4"/>
  <c r="E104" i="4" s="1"/>
  <c r="F103" i="4"/>
  <c r="F104" i="4" l="1"/>
  <c r="B106" i="4"/>
  <c r="N105" i="4"/>
  <c r="P105" i="4" s="1"/>
  <c r="Q105" i="4" s="1"/>
  <c r="O105" i="4"/>
  <c r="C105" i="4"/>
  <c r="D105" i="4"/>
  <c r="E105" i="4" l="1"/>
  <c r="B107" i="4"/>
  <c r="N106" i="4"/>
  <c r="P106" i="4" s="1"/>
  <c r="Q106" i="4" s="1"/>
  <c r="O106" i="4"/>
  <c r="C106" i="4"/>
  <c r="D106" i="4"/>
  <c r="F105" i="4"/>
  <c r="E106" i="4" l="1"/>
  <c r="F106" i="4"/>
  <c r="B108" i="4"/>
  <c r="O107" i="4"/>
  <c r="N107" i="4"/>
  <c r="P107" i="4" s="1"/>
  <c r="Q107" i="4" s="1"/>
  <c r="C107" i="4"/>
  <c r="D107" i="4"/>
  <c r="E107" i="4" l="1"/>
  <c r="B109" i="4"/>
  <c r="O108" i="4"/>
  <c r="N108" i="4"/>
  <c r="P108" i="4" s="1"/>
  <c r="Q108" i="4" s="1"/>
  <c r="C108" i="4"/>
  <c r="D108" i="4"/>
  <c r="F107" i="4"/>
  <c r="E108" i="4" l="1"/>
  <c r="F108" i="4" s="1"/>
  <c r="B110" i="4"/>
  <c r="O109" i="4"/>
  <c r="N109" i="4"/>
  <c r="P109" i="4" s="1"/>
  <c r="Q109" i="4" s="1"/>
  <c r="C109" i="4"/>
  <c r="D109" i="4"/>
  <c r="E109" i="4" l="1"/>
  <c r="F109" i="4" s="1"/>
  <c r="B111" i="4"/>
  <c r="N110" i="4"/>
  <c r="P110" i="4" s="1"/>
  <c r="Q110" i="4" s="1"/>
  <c r="O110" i="4"/>
  <c r="C110" i="4"/>
  <c r="D110" i="4"/>
  <c r="E110" i="4" l="1"/>
  <c r="F110" i="4"/>
  <c r="B112" i="4"/>
  <c r="N111" i="4"/>
  <c r="P111" i="4" s="1"/>
  <c r="Q111" i="4" s="1"/>
  <c r="O111" i="4"/>
  <c r="C111" i="4"/>
  <c r="D111" i="4"/>
  <c r="E111" i="4" l="1"/>
  <c r="F111" i="4" s="1"/>
  <c r="B113" i="4"/>
  <c r="O112" i="4"/>
  <c r="N112" i="4"/>
  <c r="P112" i="4" s="1"/>
  <c r="Q112" i="4" s="1"/>
  <c r="D112" i="4"/>
  <c r="C112" i="4"/>
  <c r="E112" i="4" l="1"/>
  <c r="B114" i="4"/>
  <c r="N113" i="4"/>
  <c r="P113" i="4" s="1"/>
  <c r="Q113" i="4" s="1"/>
  <c r="O113" i="4"/>
  <c r="C113" i="4"/>
  <c r="D113" i="4"/>
  <c r="F112" i="4"/>
  <c r="E113" i="4" l="1"/>
  <c r="F113" i="4" s="1"/>
  <c r="B115" i="4"/>
  <c r="N114" i="4"/>
  <c r="P114" i="4" s="1"/>
  <c r="Q114" i="4" s="1"/>
  <c r="O114" i="4"/>
  <c r="C114" i="4"/>
  <c r="D114" i="4"/>
  <c r="E114" i="4" l="1"/>
  <c r="F114" i="4" s="1"/>
  <c r="B116" i="4"/>
  <c r="N115" i="4"/>
  <c r="P115" i="4" s="1"/>
  <c r="Q115" i="4" s="1"/>
  <c r="O115" i="4"/>
  <c r="C115" i="4"/>
  <c r="D115" i="4"/>
  <c r="E115" i="4" l="1"/>
  <c r="F115" i="4" s="1"/>
  <c r="B117" i="4"/>
  <c r="O116" i="4"/>
  <c r="N116" i="4"/>
  <c r="P116" i="4" s="1"/>
  <c r="Q116" i="4" s="1"/>
  <c r="C116" i="4"/>
  <c r="D116" i="4"/>
  <c r="E116" i="4" l="1"/>
  <c r="F116" i="4" s="1"/>
  <c r="B118" i="4"/>
  <c r="N117" i="4"/>
  <c r="P117" i="4" s="1"/>
  <c r="Q117" i="4" s="1"/>
  <c r="O117" i="4"/>
  <c r="C117" i="4"/>
  <c r="D117" i="4"/>
  <c r="E117" i="4" l="1"/>
  <c r="F117" i="4" s="1"/>
  <c r="B119" i="4"/>
  <c r="N118" i="4"/>
  <c r="P118" i="4" s="1"/>
  <c r="Q118" i="4" s="1"/>
  <c r="O118" i="4"/>
  <c r="C118" i="4"/>
  <c r="D118" i="4"/>
  <c r="E118" i="4" l="1"/>
  <c r="F118" i="4"/>
  <c r="B120" i="4"/>
  <c r="N119" i="4"/>
  <c r="P119" i="4" s="1"/>
  <c r="Q119" i="4" s="1"/>
  <c r="O119" i="4"/>
  <c r="C119" i="4"/>
  <c r="D119" i="4"/>
  <c r="E119" i="4" l="1"/>
  <c r="F119" i="4" s="1"/>
  <c r="B121" i="4"/>
  <c r="O120" i="4"/>
  <c r="N120" i="4"/>
  <c r="P120" i="4" s="1"/>
  <c r="Q120" i="4" s="1"/>
  <c r="D120" i="4"/>
  <c r="C120" i="4"/>
  <c r="E120" i="4" l="1"/>
  <c r="F120" i="4" s="1"/>
  <c r="B122" i="4"/>
  <c r="N121" i="4"/>
  <c r="P121" i="4" s="1"/>
  <c r="Q121" i="4" s="1"/>
  <c r="O121" i="4"/>
  <c r="C121" i="4"/>
  <c r="D121" i="4"/>
  <c r="E121" i="4" l="1"/>
  <c r="F121" i="4" s="1"/>
  <c r="B123" i="4"/>
  <c r="N122" i="4"/>
  <c r="P122" i="4" s="1"/>
  <c r="Q122" i="4" s="1"/>
  <c r="O122" i="4"/>
  <c r="C122" i="4"/>
  <c r="D122" i="4"/>
  <c r="E122" i="4" l="1"/>
  <c r="F122" i="4" s="1"/>
  <c r="B124" i="4"/>
  <c r="O123" i="4"/>
  <c r="C123" i="4"/>
  <c r="D123" i="4"/>
  <c r="N123" i="4"/>
  <c r="P123" i="4" s="1"/>
  <c r="Q123" i="4" s="1"/>
  <c r="E123" i="4" l="1"/>
  <c r="B125" i="4"/>
  <c r="O124" i="4"/>
  <c r="N124" i="4"/>
  <c r="P124" i="4" s="1"/>
  <c r="Q124" i="4" s="1"/>
  <c r="C124" i="4"/>
  <c r="D124" i="4"/>
  <c r="F123" i="4"/>
  <c r="E124" i="4" l="1"/>
  <c r="F124" i="4" s="1"/>
  <c r="B126" i="4"/>
  <c r="O125" i="4"/>
  <c r="N125" i="4"/>
  <c r="P125" i="4" s="1"/>
  <c r="Q125" i="4" s="1"/>
  <c r="C125" i="4"/>
  <c r="D125" i="4"/>
  <c r="E125" i="4" l="1"/>
  <c r="F125" i="4" s="1"/>
  <c r="B127" i="4"/>
  <c r="N126" i="4"/>
  <c r="P126" i="4" s="1"/>
  <c r="Q126" i="4" s="1"/>
  <c r="O126" i="4"/>
  <c r="C126" i="4"/>
  <c r="D126" i="4"/>
  <c r="E126" i="4" l="1"/>
  <c r="F126" i="4"/>
  <c r="B128" i="4"/>
  <c r="N127" i="4"/>
  <c r="P127" i="4" s="1"/>
  <c r="Q127" i="4" s="1"/>
  <c r="O127" i="4"/>
  <c r="C127" i="4"/>
  <c r="D127" i="4"/>
  <c r="E127" i="4" l="1"/>
  <c r="F127" i="4" s="1"/>
  <c r="B129" i="4"/>
  <c r="O128" i="4"/>
  <c r="N128" i="4"/>
  <c r="P128" i="4" s="1"/>
  <c r="Q128" i="4" s="1"/>
  <c r="C128" i="4"/>
  <c r="D128" i="4"/>
  <c r="E128" i="4" l="1"/>
  <c r="F128" i="4" s="1"/>
  <c r="B130" i="4"/>
  <c r="N129" i="4"/>
  <c r="P129" i="4" s="1"/>
  <c r="Q129" i="4" s="1"/>
  <c r="O129" i="4"/>
  <c r="C129" i="4"/>
  <c r="D129" i="4"/>
  <c r="E129" i="4" l="1"/>
  <c r="F129" i="4" s="1"/>
  <c r="B131" i="4"/>
  <c r="N130" i="4"/>
  <c r="P130" i="4" s="1"/>
  <c r="Q130" i="4" s="1"/>
  <c r="O130" i="4"/>
  <c r="C130" i="4"/>
  <c r="D130" i="4"/>
  <c r="E130" i="4" l="1"/>
  <c r="F130" i="4" s="1"/>
  <c r="B132" i="4"/>
  <c r="N131" i="4"/>
  <c r="P131" i="4" s="1"/>
  <c r="Q131" i="4" s="1"/>
  <c r="O131" i="4"/>
  <c r="D131" i="4"/>
  <c r="C131" i="4"/>
  <c r="E131" i="4" s="1"/>
  <c r="F131" i="4" s="1"/>
  <c r="B133" i="4" l="1"/>
  <c r="O132" i="4"/>
  <c r="N132" i="4"/>
  <c r="P132" i="4" s="1"/>
  <c r="Q132" i="4" s="1"/>
  <c r="C132" i="4"/>
  <c r="D132" i="4"/>
  <c r="E132" i="4" l="1"/>
  <c r="F132" i="4" s="1"/>
  <c r="B134" i="4"/>
  <c r="O133" i="4"/>
  <c r="N133" i="4"/>
  <c r="P133" i="4" s="1"/>
  <c r="Q133" i="4" s="1"/>
  <c r="C133" i="4"/>
  <c r="D133" i="4"/>
  <c r="E133" i="4" l="1"/>
  <c r="B135" i="4"/>
  <c r="N134" i="4"/>
  <c r="P134" i="4" s="1"/>
  <c r="Q134" i="4" s="1"/>
  <c r="O134" i="4"/>
  <c r="C134" i="4"/>
  <c r="D134" i="4"/>
  <c r="F133" i="4"/>
  <c r="E134" i="4" l="1"/>
  <c r="F134" i="4" s="1"/>
  <c r="B136" i="4"/>
  <c r="O135" i="4"/>
  <c r="N135" i="4"/>
  <c r="P135" i="4" s="1"/>
  <c r="Q135" i="4" s="1"/>
  <c r="D135" i="4"/>
  <c r="C135" i="4"/>
  <c r="E135" i="4" l="1"/>
  <c r="F135" i="4" s="1"/>
  <c r="B137" i="4"/>
  <c r="O136" i="4"/>
  <c r="N136" i="4"/>
  <c r="P136" i="4" s="1"/>
  <c r="Q136" i="4" s="1"/>
  <c r="C136" i="4"/>
  <c r="D136" i="4"/>
  <c r="E136" i="4" l="1"/>
  <c r="F136" i="4"/>
  <c r="B138" i="4"/>
  <c r="N137" i="4"/>
  <c r="P137" i="4" s="1"/>
  <c r="Q137" i="4" s="1"/>
  <c r="O137" i="4"/>
  <c r="C137" i="4"/>
  <c r="D137" i="4"/>
  <c r="E137" i="4" l="1"/>
  <c r="F137" i="4" s="1"/>
  <c r="B139" i="4"/>
  <c r="N138" i="4"/>
  <c r="P138" i="4" s="1"/>
  <c r="Q138" i="4" s="1"/>
  <c r="O138" i="4"/>
  <c r="C138" i="4"/>
  <c r="D138" i="4"/>
  <c r="E138" i="4" l="1"/>
  <c r="B140" i="4"/>
  <c r="N139" i="4"/>
  <c r="P139" i="4" s="1"/>
  <c r="Q139" i="4" s="1"/>
  <c r="O139" i="4"/>
  <c r="D139" i="4"/>
  <c r="C139" i="4"/>
  <c r="E139" i="4" s="1"/>
  <c r="F138" i="4"/>
  <c r="F139" i="4" l="1"/>
  <c r="B141" i="4"/>
  <c r="O140" i="4"/>
  <c r="N140" i="4"/>
  <c r="P140" i="4" s="1"/>
  <c r="Q140" i="4" s="1"/>
  <c r="C140" i="4"/>
  <c r="D140" i="4"/>
  <c r="E140" i="4" l="1"/>
  <c r="B142" i="4"/>
  <c r="O141" i="4"/>
  <c r="N141" i="4"/>
  <c r="P141" i="4" s="1"/>
  <c r="Q141" i="4" s="1"/>
  <c r="C141" i="4"/>
  <c r="D141" i="4"/>
  <c r="F140" i="4"/>
  <c r="E141" i="4" l="1"/>
  <c r="F141" i="4" s="1"/>
  <c r="B143" i="4"/>
  <c r="N142" i="4"/>
  <c r="P142" i="4" s="1"/>
  <c r="Q142" i="4" s="1"/>
  <c r="O142" i="4"/>
  <c r="C142" i="4"/>
  <c r="D142" i="4"/>
  <c r="E142" i="4" l="1"/>
  <c r="F142" i="4" s="1"/>
  <c r="B144" i="4"/>
  <c r="N143" i="4"/>
  <c r="P143" i="4" s="1"/>
  <c r="Q143" i="4" s="1"/>
  <c r="O143" i="4"/>
  <c r="D143" i="4"/>
  <c r="C143" i="4"/>
  <c r="E143" i="4" s="1"/>
  <c r="F143" i="4" l="1"/>
  <c r="B145" i="4"/>
  <c r="O144" i="4"/>
  <c r="C144" i="4"/>
  <c r="D144" i="4"/>
  <c r="N144" i="4"/>
  <c r="P144" i="4" s="1"/>
  <c r="Q144" i="4" s="1"/>
  <c r="E144" i="4" l="1"/>
  <c r="F144" i="4" s="1"/>
  <c r="B146" i="4"/>
  <c r="N145" i="4"/>
  <c r="P145" i="4" s="1"/>
  <c r="Q145" i="4" s="1"/>
  <c r="O145" i="4"/>
  <c r="C145" i="4"/>
  <c r="D145" i="4"/>
  <c r="E145" i="4" l="1"/>
  <c r="F145" i="4" s="1"/>
  <c r="B147" i="4"/>
  <c r="N146" i="4"/>
  <c r="P146" i="4" s="1"/>
  <c r="Q146" i="4" s="1"/>
  <c r="O146" i="4"/>
  <c r="C146" i="4"/>
  <c r="D146" i="4"/>
  <c r="E146" i="4" l="1"/>
  <c r="F146" i="4" s="1"/>
  <c r="B148" i="4"/>
  <c r="N147" i="4"/>
  <c r="P147" i="4" s="1"/>
  <c r="Q147" i="4" s="1"/>
  <c r="O147" i="4"/>
  <c r="D147" i="4"/>
  <c r="C147" i="4"/>
  <c r="E147" i="4" l="1"/>
  <c r="F147" i="4" s="1"/>
  <c r="B149" i="4"/>
  <c r="O148" i="4"/>
  <c r="N148" i="4"/>
  <c r="P148" i="4" s="1"/>
  <c r="Q148" i="4" s="1"/>
  <c r="C148" i="4"/>
  <c r="D148" i="4"/>
  <c r="E148" i="4" l="1"/>
  <c r="F148" i="4" s="1"/>
  <c r="B150" i="4"/>
  <c r="N149" i="4"/>
  <c r="P149" i="4" s="1"/>
  <c r="Q149" i="4" s="1"/>
  <c r="O149" i="4"/>
  <c r="C149" i="4"/>
  <c r="D149" i="4"/>
  <c r="E149" i="4" l="1"/>
  <c r="B151" i="4"/>
  <c r="N150" i="4"/>
  <c r="P150" i="4" s="1"/>
  <c r="Q150" i="4" s="1"/>
  <c r="O150" i="4"/>
  <c r="C150" i="4"/>
  <c r="D150" i="4"/>
  <c r="F149" i="4"/>
  <c r="E150" i="4" l="1"/>
  <c r="F150" i="4" s="1"/>
  <c r="B152" i="4"/>
  <c r="O151" i="4"/>
  <c r="N151" i="4"/>
  <c r="P151" i="4" s="1"/>
  <c r="Q151" i="4" s="1"/>
  <c r="D151" i="4"/>
  <c r="C151" i="4"/>
  <c r="E151" i="4" l="1"/>
  <c r="F151" i="4" s="1"/>
  <c r="B153" i="4"/>
  <c r="O152" i="4"/>
  <c r="N152" i="4"/>
  <c r="P152" i="4" s="1"/>
  <c r="Q152" i="4" s="1"/>
  <c r="C152" i="4"/>
  <c r="D152" i="4"/>
  <c r="E152" i="4" l="1"/>
  <c r="F152" i="4"/>
  <c r="B154" i="4"/>
  <c r="N153" i="4"/>
  <c r="P153" i="4" s="1"/>
  <c r="Q153" i="4" s="1"/>
  <c r="O153" i="4"/>
  <c r="C153" i="4"/>
  <c r="D153" i="4"/>
  <c r="E153" i="4" l="1"/>
  <c r="F153" i="4" s="1"/>
  <c r="B155" i="4"/>
  <c r="N154" i="4"/>
  <c r="P154" i="4" s="1"/>
  <c r="Q154" i="4" s="1"/>
  <c r="O154" i="4"/>
  <c r="C154" i="4"/>
  <c r="D154" i="4"/>
  <c r="E154" i="4" l="1"/>
  <c r="F154" i="4" s="1"/>
  <c r="B156" i="4"/>
  <c r="N155" i="4"/>
  <c r="P155" i="4" s="1"/>
  <c r="Q155" i="4" s="1"/>
  <c r="O155" i="4"/>
  <c r="D155" i="4"/>
  <c r="C155" i="4"/>
  <c r="E155" i="4" s="1"/>
  <c r="B157" i="4" l="1"/>
  <c r="O156" i="4"/>
  <c r="N156" i="4"/>
  <c r="P156" i="4" s="1"/>
  <c r="Q156" i="4" s="1"/>
  <c r="C156" i="4"/>
  <c r="D156" i="4"/>
  <c r="F155" i="4"/>
  <c r="E156" i="4" l="1"/>
  <c r="F156" i="4" s="1"/>
  <c r="B158" i="4"/>
  <c r="O157" i="4"/>
  <c r="N157" i="4"/>
  <c r="P157" i="4" s="1"/>
  <c r="Q157" i="4" s="1"/>
  <c r="C157" i="4"/>
  <c r="D157" i="4"/>
  <c r="E157" i="4" l="1"/>
  <c r="F157" i="4" s="1"/>
  <c r="B159" i="4"/>
  <c r="N158" i="4"/>
  <c r="P158" i="4" s="1"/>
  <c r="Q158" i="4" s="1"/>
  <c r="O158" i="4"/>
  <c r="C158" i="4"/>
  <c r="D158" i="4"/>
  <c r="E158" i="4" l="1"/>
  <c r="F158" i="4" s="1"/>
  <c r="B160" i="4"/>
  <c r="O159" i="4"/>
  <c r="N159" i="4"/>
  <c r="P159" i="4" s="1"/>
  <c r="Q159" i="4" s="1"/>
  <c r="D159" i="4"/>
  <c r="C159" i="4"/>
  <c r="E159" i="4" l="1"/>
  <c r="F159" i="4" s="1"/>
  <c r="B161" i="4"/>
  <c r="O160" i="4"/>
  <c r="N160" i="4"/>
  <c r="P160" i="4" s="1"/>
  <c r="Q160" i="4" s="1"/>
  <c r="C160" i="4"/>
  <c r="D160" i="4"/>
  <c r="E160" i="4" l="1"/>
  <c r="F160" i="4" s="1"/>
  <c r="B162" i="4"/>
  <c r="O161" i="4"/>
  <c r="N161" i="4"/>
  <c r="P161" i="4" s="1"/>
  <c r="Q161" i="4" s="1"/>
  <c r="C161" i="4"/>
  <c r="D161" i="4"/>
  <c r="E161" i="4" l="1"/>
  <c r="F161" i="4" s="1"/>
  <c r="B163" i="4"/>
  <c r="N162" i="4"/>
  <c r="P162" i="4" s="1"/>
  <c r="Q162" i="4" s="1"/>
  <c r="O162" i="4"/>
  <c r="C162" i="4"/>
  <c r="D162" i="4"/>
  <c r="E162" i="4" l="1"/>
  <c r="F162" i="4" s="1"/>
  <c r="B164" i="4"/>
  <c r="N163" i="4"/>
  <c r="P163" i="4" s="1"/>
  <c r="Q163" i="4" s="1"/>
  <c r="O163" i="4"/>
  <c r="D163" i="4"/>
  <c r="C163" i="4"/>
  <c r="E163" i="4" l="1"/>
  <c r="F163" i="4" s="1"/>
  <c r="B165" i="4"/>
  <c r="O164" i="4"/>
  <c r="N164" i="4"/>
  <c r="P164" i="4" s="1"/>
  <c r="Q164" i="4" s="1"/>
  <c r="C164" i="4"/>
  <c r="D164" i="4"/>
  <c r="E164" i="4" l="1"/>
  <c r="F164" i="4" s="1"/>
  <c r="B166" i="4"/>
  <c r="O165" i="4"/>
  <c r="C165" i="4"/>
  <c r="N165" i="4"/>
  <c r="P165" i="4" s="1"/>
  <c r="Q165" i="4" s="1"/>
  <c r="D165" i="4"/>
  <c r="E165" i="4" l="1"/>
  <c r="F165" i="4" s="1"/>
  <c r="B167" i="4"/>
  <c r="N166" i="4"/>
  <c r="P166" i="4" s="1"/>
  <c r="Q166" i="4" s="1"/>
  <c r="O166" i="4"/>
  <c r="C166" i="4"/>
  <c r="D166" i="4"/>
  <c r="E166" i="4" l="1"/>
  <c r="F166" i="4" s="1"/>
  <c r="B168" i="4"/>
  <c r="N167" i="4"/>
  <c r="P167" i="4" s="1"/>
  <c r="Q167" i="4" s="1"/>
  <c r="O167" i="4"/>
  <c r="D167" i="4"/>
  <c r="C167" i="4"/>
  <c r="E167" i="4" l="1"/>
  <c r="F167" i="4"/>
  <c r="B169" i="4"/>
  <c r="O168" i="4"/>
  <c r="N168" i="4"/>
  <c r="P168" i="4" s="1"/>
  <c r="Q168" i="4" s="1"/>
  <c r="C168" i="4"/>
  <c r="D168" i="4"/>
  <c r="B170" i="4" l="1"/>
  <c r="N169" i="4"/>
  <c r="P169" i="4" s="1"/>
  <c r="Q169" i="4" s="1"/>
  <c r="O169" i="4"/>
  <c r="C169" i="4"/>
  <c r="D169" i="4"/>
  <c r="E168" i="4"/>
  <c r="F168" i="4" s="1"/>
  <c r="E169" i="4" l="1"/>
  <c r="F169" i="4" s="1"/>
  <c r="B171" i="4"/>
  <c r="N170" i="4"/>
  <c r="P170" i="4" s="1"/>
  <c r="Q170" i="4" s="1"/>
  <c r="O170" i="4"/>
  <c r="C170" i="4"/>
  <c r="D170" i="4"/>
  <c r="E170" i="4" l="1"/>
  <c r="F170" i="4" s="1"/>
  <c r="B172" i="4"/>
  <c r="N171" i="4"/>
  <c r="P171" i="4" s="1"/>
  <c r="Q171" i="4" s="1"/>
  <c r="O171" i="4"/>
  <c r="D171" i="4"/>
  <c r="C171" i="4"/>
  <c r="E171" i="4" s="1"/>
  <c r="F171" i="4" l="1"/>
  <c r="B173" i="4"/>
  <c r="O172" i="4"/>
  <c r="N172" i="4"/>
  <c r="P172" i="4" s="1"/>
  <c r="Q172" i="4" s="1"/>
  <c r="C172" i="4"/>
  <c r="D172" i="4"/>
  <c r="E172" i="4" l="1"/>
  <c r="F172" i="4" s="1"/>
  <c r="B174" i="4"/>
  <c r="O173" i="4"/>
  <c r="N173" i="4"/>
  <c r="P173" i="4" s="1"/>
  <c r="Q173" i="4" s="1"/>
  <c r="C173" i="4"/>
  <c r="D173" i="4"/>
  <c r="E173" i="4" l="1"/>
  <c r="F173" i="4" s="1"/>
  <c r="B175" i="4"/>
  <c r="N174" i="4"/>
  <c r="P174" i="4" s="1"/>
  <c r="Q174" i="4" s="1"/>
  <c r="O174" i="4"/>
  <c r="C174" i="4"/>
  <c r="D174" i="4"/>
  <c r="E174" i="4" l="1"/>
  <c r="B176" i="4"/>
  <c r="N175" i="4"/>
  <c r="P175" i="4" s="1"/>
  <c r="Q175" i="4" s="1"/>
  <c r="O175" i="4"/>
  <c r="D175" i="4"/>
  <c r="C175" i="4"/>
  <c r="F174" i="4"/>
  <c r="E175" i="4" l="1"/>
  <c r="F175" i="4"/>
  <c r="B177" i="4"/>
  <c r="O176" i="4"/>
  <c r="N176" i="4"/>
  <c r="P176" i="4" s="1"/>
  <c r="Q176" i="4" s="1"/>
  <c r="C176" i="4"/>
  <c r="D176" i="4"/>
  <c r="E176" i="4" l="1"/>
  <c r="B178" i="4"/>
  <c r="N177" i="4"/>
  <c r="P177" i="4" s="1"/>
  <c r="C177" i="4"/>
  <c r="D177" i="4"/>
  <c r="O177" i="4"/>
  <c r="F176" i="4"/>
  <c r="E177" i="4" l="1"/>
  <c r="F177" i="4"/>
  <c r="Q177" i="4"/>
  <c r="B179" i="4"/>
  <c r="O178" i="4"/>
  <c r="N178" i="4"/>
  <c r="P178" i="4" s="1"/>
  <c r="Q178" i="4" s="1"/>
  <c r="C178" i="4"/>
  <c r="D178" i="4"/>
  <c r="B180" i="4" l="1"/>
  <c r="N179" i="4"/>
  <c r="P179" i="4" s="1"/>
  <c r="Q179" i="4" s="1"/>
  <c r="O179" i="4"/>
  <c r="D179" i="4"/>
  <c r="C179" i="4"/>
  <c r="E179" i="4" s="1"/>
  <c r="E178" i="4"/>
  <c r="F178" i="4" s="1"/>
  <c r="F179" i="4" l="1"/>
  <c r="B181" i="4"/>
  <c r="N180" i="4"/>
  <c r="P180" i="4" s="1"/>
  <c r="Q180" i="4" s="1"/>
  <c r="O180" i="4"/>
  <c r="C180" i="4"/>
  <c r="D180" i="4"/>
  <c r="E180" i="4" l="1"/>
  <c r="B182" i="4"/>
  <c r="O181" i="4"/>
  <c r="N181" i="4"/>
  <c r="P181" i="4" s="1"/>
  <c r="Q181" i="4" s="1"/>
  <c r="C181" i="4"/>
  <c r="D181" i="4"/>
  <c r="F180" i="4"/>
  <c r="E181" i="4" l="1"/>
  <c r="F181" i="4" s="1"/>
  <c r="B183" i="4"/>
  <c r="O182" i="4"/>
  <c r="N182" i="4"/>
  <c r="P182" i="4" s="1"/>
  <c r="Q182" i="4" s="1"/>
  <c r="C182" i="4"/>
  <c r="D182" i="4"/>
  <c r="E182" i="4" l="1"/>
  <c r="F182" i="4" s="1"/>
  <c r="B184" i="4"/>
  <c r="N183" i="4"/>
  <c r="P183" i="4" s="1"/>
  <c r="Q183" i="4" s="1"/>
  <c r="O183" i="4"/>
  <c r="D183" i="4"/>
  <c r="C183" i="4"/>
  <c r="E183" i="4" l="1"/>
  <c r="F183" i="4"/>
  <c r="B185" i="4"/>
  <c r="O184" i="4"/>
  <c r="N184" i="4"/>
  <c r="P184" i="4" s="1"/>
  <c r="Q184" i="4" s="1"/>
  <c r="D184" i="4"/>
  <c r="C184" i="4"/>
  <c r="E184" i="4" s="1"/>
  <c r="F184" i="4" s="1"/>
  <c r="B186" i="4" l="1"/>
  <c r="N185" i="4"/>
  <c r="P185" i="4" s="1"/>
  <c r="Q185" i="4" s="1"/>
  <c r="O185" i="4"/>
  <c r="C185" i="4"/>
  <c r="D185" i="4"/>
  <c r="E185" i="4" l="1"/>
  <c r="F185" i="4" s="1"/>
  <c r="B187" i="4"/>
  <c r="O186" i="4"/>
  <c r="N186" i="4"/>
  <c r="P186" i="4" s="1"/>
  <c r="Q186" i="4" s="1"/>
  <c r="C186" i="4"/>
  <c r="D186" i="4"/>
  <c r="E186" i="4" l="1"/>
  <c r="F186" i="4" s="1"/>
  <c r="B188" i="4"/>
  <c r="N187" i="4"/>
  <c r="P187" i="4" s="1"/>
  <c r="Q187" i="4" s="1"/>
  <c r="O187" i="4"/>
  <c r="D187" i="4"/>
  <c r="C187" i="4"/>
  <c r="E187" i="4" l="1"/>
  <c r="B189" i="4"/>
  <c r="N188" i="4"/>
  <c r="P188" i="4" s="1"/>
  <c r="Q188" i="4" s="1"/>
  <c r="O188" i="4"/>
  <c r="C188" i="4"/>
  <c r="D188" i="4"/>
  <c r="F187" i="4"/>
  <c r="E188" i="4" l="1"/>
  <c r="F188" i="4" s="1"/>
  <c r="B190" i="4"/>
  <c r="N189" i="4"/>
  <c r="P189" i="4" s="1"/>
  <c r="Q189" i="4" s="1"/>
  <c r="D189" i="4"/>
  <c r="O189" i="4"/>
  <c r="C189" i="4"/>
  <c r="E189" i="4" s="1"/>
  <c r="F189" i="4" l="1"/>
  <c r="B191" i="4"/>
  <c r="O190" i="4"/>
  <c r="N190" i="4"/>
  <c r="P190" i="4" s="1"/>
  <c r="Q190" i="4" s="1"/>
  <c r="C190" i="4"/>
  <c r="D190" i="4"/>
  <c r="E190" i="4" l="1"/>
  <c r="F190" i="4" s="1"/>
  <c r="B192" i="4"/>
  <c r="N191" i="4"/>
  <c r="P191" i="4" s="1"/>
  <c r="Q191" i="4" s="1"/>
  <c r="O191" i="4"/>
  <c r="D191" i="4"/>
  <c r="C191" i="4"/>
  <c r="E191" i="4" l="1"/>
  <c r="B193" i="4"/>
  <c r="N192" i="4"/>
  <c r="P192" i="4" s="1"/>
  <c r="Q192" i="4" s="1"/>
  <c r="O192" i="4"/>
  <c r="C192" i="4"/>
  <c r="D192" i="4"/>
  <c r="F191" i="4"/>
  <c r="E192" i="4" l="1"/>
  <c r="F192" i="4" s="1"/>
  <c r="B194" i="4"/>
  <c r="N193" i="4"/>
  <c r="P193" i="4" s="1"/>
  <c r="Q193" i="4" s="1"/>
  <c r="O193" i="4"/>
  <c r="D193" i="4"/>
  <c r="C193" i="4"/>
  <c r="E193" i="4" s="1"/>
  <c r="F193" i="4" l="1"/>
  <c r="B195" i="4"/>
  <c r="O194" i="4"/>
  <c r="C194" i="4"/>
  <c r="D194" i="4"/>
  <c r="N194" i="4"/>
  <c r="P194" i="4" s="1"/>
  <c r="Q194" i="4" s="1"/>
  <c r="E194" i="4" l="1"/>
  <c r="F194" i="4" s="1"/>
  <c r="B196" i="4"/>
  <c r="N195" i="4"/>
  <c r="P195" i="4" s="1"/>
  <c r="Q195" i="4" s="1"/>
  <c r="O195" i="4"/>
  <c r="D195" i="4"/>
  <c r="C195" i="4"/>
  <c r="E195" i="4" s="1"/>
  <c r="B197" i="4" l="1"/>
  <c r="N196" i="4"/>
  <c r="P196" i="4" s="1"/>
  <c r="Q196" i="4" s="1"/>
  <c r="O196" i="4"/>
  <c r="C196" i="4"/>
  <c r="D196" i="4"/>
  <c r="F195" i="4"/>
  <c r="E196" i="4" l="1"/>
  <c r="F196" i="4" s="1"/>
  <c r="B198" i="4"/>
  <c r="N197" i="4"/>
  <c r="P197" i="4" s="1"/>
  <c r="Q197" i="4" s="1"/>
  <c r="O197" i="4"/>
  <c r="D197" i="4"/>
  <c r="C197" i="4"/>
  <c r="E197" i="4" l="1"/>
  <c r="B199" i="4"/>
  <c r="O198" i="4"/>
  <c r="N198" i="4"/>
  <c r="P198" i="4" s="1"/>
  <c r="Q198" i="4" s="1"/>
  <c r="C198" i="4"/>
  <c r="D198" i="4"/>
  <c r="F197" i="4"/>
  <c r="E198" i="4" l="1"/>
  <c r="F198" i="4" s="1"/>
  <c r="B200" i="4"/>
  <c r="N199" i="4"/>
  <c r="P199" i="4" s="1"/>
  <c r="Q199" i="4" s="1"/>
  <c r="O199" i="4"/>
  <c r="D199" i="4"/>
  <c r="C199" i="4"/>
  <c r="E199" i="4" s="1"/>
  <c r="F199" i="4" l="1"/>
  <c r="B201" i="4"/>
  <c r="N200" i="4"/>
  <c r="P200" i="4" s="1"/>
  <c r="Q200" i="4" s="1"/>
  <c r="O200" i="4"/>
  <c r="C200" i="4"/>
  <c r="D200" i="4"/>
  <c r="E200" i="4" l="1"/>
  <c r="F200" i="4" s="1"/>
  <c r="B202" i="4"/>
  <c r="N201" i="4"/>
  <c r="P201" i="4" s="1"/>
  <c r="Q201" i="4" s="1"/>
  <c r="O201" i="4"/>
  <c r="D201" i="4"/>
  <c r="C201" i="4"/>
  <c r="E201" i="4" s="1"/>
  <c r="B203" i="4" l="1"/>
  <c r="O202" i="4"/>
  <c r="N202" i="4"/>
  <c r="P202" i="4" s="1"/>
  <c r="Q202" i="4" s="1"/>
  <c r="C202" i="4"/>
  <c r="D202" i="4"/>
  <c r="F201" i="4"/>
  <c r="E202" i="4" l="1"/>
  <c r="F202" i="4" s="1"/>
  <c r="B204" i="4"/>
  <c r="N203" i="4"/>
  <c r="P203" i="4" s="1"/>
  <c r="Q203" i="4" s="1"/>
  <c r="O203" i="4"/>
  <c r="D203" i="4"/>
  <c r="C203" i="4"/>
  <c r="E203" i="4" l="1"/>
  <c r="F203" i="4" s="1"/>
  <c r="B205" i="4"/>
  <c r="O204" i="4"/>
  <c r="N204" i="4"/>
  <c r="P204" i="4" s="1"/>
  <c r="Q204" i="4" s="1"/>
  <c r="C204" i="4"/>
  <c r="D204" i="4"/>
  <c r="E204" i="4" l="1"/>
  <c r="F204" i="4"/>
  <c r="B206" i="4"/>
  <c r="N205" i="4"/>
  <c r="P205" i="4" s="1"/>
  <c r="Q205" i="4" s="1"/>
  <c r="O205" i="4"/>
  <c r="D205" i="4"/>
  <c r="C205" i="4"/>
  <c r="E205" i="4" s="1"/>
  <c r="F205" i="4" s="1"/>
  <c r="B207" i="4" l="1"/>
  <c r="O206" i="4"/>
  <c r="N206" i="4"/>
  <c r="P206" i="4" s="1"/>
  <c r="Q206" i="4" s="1"/>
  <c r="C206" i="4"/>
  <c r="D206" i="4"/>
  <c r="E206" i="4" l="1"/>
  <c r="F206" i="4" s="1"/>
  <c r="B208" i="4"/>
  <c r="N207" i="4"/>
  <c r="P207" i="4" s="1"/>
  <c r="Q207" i="4" s="1"/>
  <c r="O207" i="4"/>
  <c r="D207" i="4"/>
  <c r="C207" i="4"/>
  <c r="E207" i="4" l="1"/>
  <c r="B209" i="4"/>
  <c r="N208" i="4"/>
  <c r="P208" i="4" s="1"/>
  <c r="Q208" i="4" s="1"/>
  <c r="O208" i="4"/>
  <c r="C208" i="4"/>
  <c r="D208" i="4"/>
  <c r="F207" i="4"/>
  <c r="E208" i="4" l="1"/>
  <c r="F208" i="4" s="1"/>
  <c r="B210" i="4"/>
  <c r="N209" i="4"/>
  <c r="P209" i="4" s="1"/>
  <c r="Q209" i="4" s="1"/>
  <c r="O209" i="4"/>
  <c r="D209" i="4"/>
  <c r="C209" i="4"/>
  <c r="E209" i="4" l="1"/>
  <c r="F209" i="4" s="1"/>
  <c r="B211" i="4"/>
  <c r="O210" i="4"/>
  <c r="N210" i="4"/>
  <c r="P210" i="4" s="1"/>
  <c r="Q210" i="4" s="1"/>
  <c r="C210" i="4"/>
  <c r="D210" i="4"/>
  <c r="E210" i="4" l="1"/>
  <c r="F210" i="4" s="1"/>
  <c r="B212" i="4"/>
  <c r="N211" i="4"/>
  <c r="P211" i="4" s="1"/>
  <c r="Q211" i="4" s="1"/>
  <c r="O211" i="4"/>
  <c r="D211" i="4"/>
  <c r="C211" i="4"/>
  <c r="E211" i="4" l="1"/>
  <c r="F211" i="4" s="1"/>
  <c r="B213" i="4"/>
  <c r="O212" i="4"/>
  <c r="N212" i="4"/>
  <c r="P212" i="4" s="1"/>
  <c r="Q212" i="4" s="1"/>
  <c r="C212" i="4"/>
  <c r="D212" i="4"/>
  <c r="E212" i="4" l="1"/>
  <c r="F212" i="4" s="1"/>
  <c r="B214" i="4"/>
  <c r="N213" i="4"/>
  <c r="P213" i="4" s="1"/>
  <c r="Q213" i="4" s="1"/>
  <c r="O213" i="4"/>
  <c r="D213" i="4"/>
  <c r="C213" i="4"/>
  <c r="E213" i="4" s="1"/>
  <c r="F213" i="4" s="1"/>
  <c r="B215" i="4" l="1"/>
  <c r="O214" i="4"/>
  <c r="N214" i="4"/>
  <c r="P214" i="4" s="1"/>
  <c r="Q214" i="4" s="1"/>
  <c r="C214" i="4"/>
  <c r="D214" i="4"/>
  <c r="E214" i="4" l="1"/>
  <c r="F214" i="4" s="1"/>
  <c r="B216" i="4"/>
  <c r="N215" i="4"/>
  <c r="P215" i="4" s="1"/>
  <c r="Q215" i="4" s="1"/>
  <c r="O215" i="4"/>
  <c r="D215" i="4"/>
  <c r="C215" i="4"/>
  <c r="E215" i="4" s="1"/>
  <c r="B217" i="4" l="1"/>
  <c r="N216" i="4"/>
  <c r="P216" i="4" s="1"/>
  <c r="Q216" i="4" s="1"/>
  <c r="O216" i="4"/>
  <c r="C216" i="4"/>
  <c r="D216" i="4"/>
  <c r="F215" i="4"/>
  <c r="E216" i="4" l="1"/>
  <c r="F216" i="4" s="1"/>
  <c r="B218" i="4"/>
  <c r="O217" i="4"/>
  <c r="N217" i="4"/>
  <c r="P217" i="4" s="1"/>
  <c r="Q217" i="4" s="1"/>
  <c r="D217" i="4"/>
  <c r="C217" i="4"/>
  <c r="E217" i="4" s="1"/>
  <c r="F217" i="4" l="1"/>
  <c r="B219" i="4"/>
  <c r="O218" i="4"/>
  <c r="N218" i="4"/>
  <c r="P218" i="4" s="1"/>
  <c r="Q218" i="4" s="1"/>
  <c r="C218" i="4"/>
  <c r="D218" i="4"/>
  <c r="E218" i="4" l="1"/>
  <c r="F218" i="4" s="1"/>
  <c r="B220" i="4"/>
  <c r="N219" i="4"/>
  <c r="P219" i="4" s="1"/>
  <c r="Q219" i="4" s="1"/>
  <c r="O219" i="4"/>
  <c r="D219" i="4"/>
  <c r="C219" i="4"/>
  <c r="E219" i="4" s="1"/>
  <c r="F219" i="4" s="1"/>
  <c r="B221" i="4" l="1"/>
  <c r="N220" i="4"/>
  <c r="P220" i="4" s="1"/>
  <c r="Q220" i="4" s="1"/>
  <c r="O220" i="4"/>
  <c r="C220" i="4"/>
  <c r="D220" i="4"/>
  <c r="E220" i="4" l="1"/>
  <c r="F220" i="4" s="1"/>
  <c r="B222" i="4"/>
  <c r="O221" i="4"/>
  <c r="N221" i="4"/>
  <c r="P221" i="4" s="1"/>
  <c r="Q221" i="4" s="1"/>
  <c r="D221" i="4"/>
  <c r="C221" i="4"/>
  <c r="E221" i="4" l="1"/>
  <c r="B223" i="4"/>
  <c r="O222" i="4"/>
  <c r="N222" i="4"/>
  <c r="P222" i="4" s="1"/>
  <c r="Q222" i="4" s="1"/>
  <c r="C222" i="4"/>
  <c r="D222" i="4"/>
  <c r="F221" i="4"/>
  <c r="E222" i="4" l="1"/>
  <c r="F222" i="4" s="1"/>
  <c r="B224" i="4"/>
  <c r="N223" i="4"/>
  <c r="P223" i="4" s="1"/>
  <c r="Q223" i="4" s="1"/>
  <c r="O223" i="4"/>
  <c r="D223" i="4"/>
  <c r="C223" i="4"/>
  <c r="E223" i="4" s="1"/>
  <c r="F223" i="4" l="1"/>
  <c r="B225" i="4"/>
  <c r="N224" i="4"/>
  <c r="P224" i="4" s="1"/>
  <c r="Q224" i="4" s="1"/>
  <c r="O224" i="4"/>
  <c r="C224" i="4"/>
  <c r="D224" i="4"/>
  <c r="E224" i="4" l="1"/>
  <c r="F224" i="4" s="1"/>
  <c r="B226" i="4"/>
  <c r="N225" i="4"/>
  <c r="P225" i="4" s="1"/>
  <c r="Q225" i="4" s="1"/>
  <c r="O225" i="4"/>
  <c r="D225" i="4"/>
  <c r="C225" i="4"/>
  <c r="E225" i="4" l="1"/>
  <c r="F225" i="4" s="1"/>
  <c r="B227" i="4"/>
  <c r="O226" i="4"/>
  <c r="N226" i="4"/>
  <c r="P226" i="4" s="1"/>
  <c r="Q226" i="4" s="1"/>
  <c r="C226" i="4"/>
  <c r="D226" i="4"/>
  <c r="E226" i="4" l="1"/>
  <c r="F226" i="4" s="1"/>
  <c r="B228" i="4"/>
  <c r="N227" i="4"/>
  <c r="P227" i="4" s="1"/>
  <c r="Q227" i="4" s="1"/>
  <c r="O227" i="4"/>
  <c r="D227" i="4"/>
  <c r="C227" i="4"/>
  <c r="E227" i="4" l="1"/>
  <c r="B229" i="4"/>
  <c r="O228" i="4"/>
  <c r="N228" i="4"/>
  <c r="P228" i="4" s="1"/>
  <c r="Q228" i="4" s="1"/>
  <c r="C228" i="4"/>
  <c r="D228" i="4"/>
  <c r="F227" i="4"/>
  <c r="E228" i="4" l="1"/>
  <c r="F228" i="4" s="1"/>
  <c r="B230" i="4"/>
  <c r="N229" i="4"/>
  <c r="P229" i="4" s="1"/>
  <c r="Q229" i="4" s="1"/>
  <c r="O229" i="4"/>
  <c r="D229" i="4"/>
  <c r="C229" i="4"/>
  <c r="E229" i="4" l="1"/>
  <c r="F229" i="4"/>
  <c r="B231" i="4"/>
  <c r="O230" i="4"/>
  <c r="N230" i="4"/>
  <c r="P230" i="4" s="1"/>
  <c r="Q230" i="4" s="1"/>
  <c r="C230" i="4"/>
  <c r="D230" i="4"/>
  <c r="E230" i="4" l="1"/>
  <c r="F230" i="4" s="1"/>
  <c r="B232" i="4"/>
  <c r="N231" i="4"/>
  <c r="P231" i="4" s="1"/>
  <c r="Q231" i="4" s="1"/>
  <c r="O231" i="4"/>
  <c r="D231" i="4"/>
  <c r="C231" i="4"/>
  <c r="E231" i="4" l="1"/>
  <c r="B233" i="4"/>
  <c r="O232" i="4"/>
  <c r="N232" i="4"/>
  <c r="P232" i="4" s="1"/>
  <c r="Q232" i="4" s="1"/>
  <c r="C232" i="4"/>
  <c r="D232" i="4"/>
  <c r="F231" i="4"/>
  <c r="E232" i="4" l="1"/>
  <c r="F232" i="4" s="1"/>
  <c r="B234" i="4"/>
  <c r="O233" i="4"/>
  <c r="N233" i="4"/>
  <c r="P233" i="4" s="1"/>
  <c r="Q233" i="4" s="1"/>
  <c r="D233" i="4"/>
  <c r="C233" i="4"/>
  <c r="E233" i="4" s="1"/>
  <c r="F233" i="4" l="1"/>
  <c r="B235" i="4"/>
  <c r="O234" i="4"/>
  <c r="N234" i="4"/>
  <c r="P234" i="4" s="1"/>
  <c r="Q234" i="4" s="1"/>
  <c r="C234" i="4"/>
  <c r="D234" i="4"/>
  <c r="E234" i="4" l="1"/>
  <c r="F234" i="4" s="1"/>
  <c r="B236" i="4"/>
  <c r="N235" i="4"/>
  <c r="P235" i="4" s="1"/>
  <c r="Q235" i="4" s="1"/>
  <c r="O235" i="4"/>
  <c r="D235" i="4"/>
  <c r="C235" i="4"/>
  <c r="E235" i="4" l="1"/>
  <c r="B237" i="4"/>
  <c r="N236" i="4"/>
  <c r="P236" i="4" s="1"/>
  <c r="Q236" i="4" s="1"/>
  <c r="O236" i="4"/>
  <c r="C236" i="4"/>
  <c r="D236" i="4"/>
  <c r="F235" i="4"/>
  <c r="E236" i="4" l="1"/>
  <c r="F236" i="4" s="1"/>
  <c r="B238" i="4"/>
  <c r="N237" i="4"/>
  <c r="P237" i="4" s="1"/>
  <c r="Q237" i="4" s="1"/>
  <c r="O237" i="4"/>
  <c r="D237" i="4"/>
  <c r="C237" i="4"/>
  <c r="E237" i="4" l="1"/>
  <c r="F237" i="4" s="1"/>
  <c r="B239" i="4"/>
  <c r="O238" i="4"/>
  <c r="C238" i="4"/>
  <c r="N238" i="4"/>
  <c r="P238" i="4" s="1"/>
  <c r="Q238" i="4" s="1"/>
  <c r="D238" i="4"/>
  <c r="E238" i="4" l="1"/>
  <c r="F238" i="4"/>
  <c r="B240" i="4"/>
  <c r="N239" i="4"/>
  <c r="P239" i="4" s="1"/>
  <c r="Q239" i="4" s="1"/>
  <c r="O239" i="4"/>
  <c r="D239" i="4"/>
  <c r="C239" i="4"/>
  <c r="E239" i="4" l="1"/>
  <c r="F239" i="4" s="1"/>
  <c r="B241" i="4"/>
  <c r="N240" i="4"/>
  <c r="P240" i="4" s="1"/>
  <c r="Q240" i="4" s="1"/>
  <c r="O240" i="4"/>
  <c r="C240" i="4"/>
  <c r="D240" i="4"/>
  <c r="E240" i="4" l="1"/>
  <c r="F240" i="4" s="1"/>
  <c r="B242" i="4"/>
  <c r="N241" i="4"/>
  <c r="P241" i="4" s="1"/>
  <c r="Q241" i="4" s="1"/>
  <c r="O241" i="4"/>
  <c r="D241" i="4"/>
  <c r="C241" i="4"/>
  <c r="E241" i="4" l="1"/>
  <c r="B243" i="4"/>
  <c r="O242" i="4"/>
  <c r="N242" i="4"/>
  <c r="P242" i="4" s="1"/>
  <c r="Q242" i="4" s="1"/>
  <c r="C242" i="4"/>
  <c r="D242" i="4"/>
  <c r="F241" i="4"/>
  <c r="E242" i="4" l="1"/>
  <c r="F242" i="4" s="1"/>
  <c r="B244" i="4"/>
  <c r="N243" i="4"/>
  <c r="P243" i="4" s="1"/>
  <c r="Q243" i="4" s="1"/>
  <c r="D243" i="4"/>
  <c r="C243" i="4"/>
  <c r="E243" i="4" s="1"/>
  <c r="O243" i="4"/>
  <c r="F243" i="4" l="1"/>
  <c r="B245" i="4"/>
  <c r="O244" i="4"/>
  <c r="N244" i="4"/>
  <c r="P244" i="4" s="1"/>
  <c r="Q244" i="4" s="1"/>
  <c r="C244" i="4"/>
  <c r="D244" i="4"/>
  <c r="E244" i="4" l="1"/>
  <c r="F244" i="4" s="1"/>
  <c r="B246" i="4"/>
  <c r="N245" i="4"/>
  <c r="P245" i="4" s="1"/>
  <c r="Q245" i="4" s="1"/>
  <c r="O245" i="4"/>
  <c r="D245" i="4"/>
  <c r="C245" i="4"/>
  <c r="E245" i="4" l="1"/>
  <c r="B247" i="4"/>
  <c r="O246" i="4"/>
  <c r="N246" i="4"/>
  <c r="P246" i="4" s="1"/>
  <c r="Q246" i="4" s="1"/>
  <c r="C246" i="4"/>
  <c r="D246" i="4"/>
  <c r="F245" i="4"/>
  <c r="E246" i="4" l="1"/>
  <c r="F246" i="4" s="1"/>
  <c r="B248" i="4"/>
  <c r="N247" i="4"/>
  <c r="P247" i="4" s="1"/>
  <c r="Q247" i="4" s="1"/>
  <c r="O247" i="4"/>
  <c r="D247" i="4"/>
  <c r="C247" i="4"/>
  <c r="E247" i="4" l="1"/>
  <c r="F247" i="4" s="1"/>
  <c r="B249" i="4"/>
  <c r="N248" i="4"/>
  <c r="P248" i="4" s="1"/>
  <c r="Q248" i="4" s="1"/>
  <c r="O248" i="4"/>
  <c r="C248" i="4"/>
  <c r="D248" i="4"/>
  <c r="E248" i="4" l="1"/>
  <c r="F248" i="4" s="1"/>
  <c r="B250" i="4"/>
  <c r="O249" i="4"/>
  <c r="N249" i="4"/>
  <c r="P249" i="4" s="1"/>
  <c r="Q249" i="4" s="1"/>
  <c r="D249" i="4"/>
  <c r="C249" i="4"/>
  <c r="E249" i="4" s="1"/>
  <c r="F249" i="4" l="1"/>
  <c r="B251" i="4"/>
  <c r="O250" i="4"/>
  <c r="N250" i="4"/>
  <c r="P250" i="4" s="1"/>
  <c r="Q250" i="4" s="1"/>
  <c r="C250" i="4"/>
  <c r="D250" i="4"/>
  <c r="E250" i="4" l="1"/>
  <c r="F250" i="4" s="1"/>
  <c r="B252" i="4"/>
  <c r="N251" i="4"/>
  <c r="P251" i="4" s="1"/>
  <c r="Q251" i="4" s="1"/>
  <c r="O251" i="4"/>
  <c r="D251" i="4"/>
  <c r="C251" i="4"/>
  <c r="E251" i="4" s="1"/>
  <c r="B253" i="4" l="1"/>
  <c r="N252" i="4"/>
  <c r="P252" i="4" s="1"/>
  <c r="Q252" i="4" s="1"/>
  <c r="O252" i="4"/>
  <c r="C252" i="4"/>
  <c r="D252" i="4"/>
  <c r="F251" i="4"/>
  <c r="E252" i="4" l="1"/>
  <c r="F252" i="4" s="1"/>
  <c r="B254" i="4"/>
  <c r="N253" i="4"/>
  <c r="P253" i="4" s="1"/>
  <c r="Q253" i="4" s="1"/>
  <c r="O253" i="4"/>
  <c r="D253" i="4"/>
  <c r="C253" i="4"/>
  <c r="E253" i="4" s="1"/>
  <c r="F253" i="4" l="1"/>
  <c r="B255" i="4"/>
  <c r="O254" i="4"/>
  <c r="N254" i="4"/>
  <c r="P254" i="4" s="1"/>
  <c r="Q254" i="4" s="1"/>
  <c r="C254" i="4"/>
  <c r="D254" i="4"/>
  <c r="E254" i="4" l="1"/>
  <c r="F254" i="4" s="1"/>
  <c r="B256" i="4"/>
  <c r="N255" i="4"/>
  <c r="P255" i="4" s="1"/>
  <c r="Q255" i="4" s="1"/>
  <c r="O255" i="4"/>
  <c r="D255" i="4"/>
  <c r="C255" i="4"/>
  <c r="E255" i="4" l="1"/>
  <c r="B257" i="4"/>
  <c r="N256" i="4"/>
  <c r="P256" i="4" s="1"/>
  <c r="O256" i="4"/>
  <c r="C256" i="4"/>
  <c r="D256" i="4"/>
  <c r="F255" i="4"/>
  <c r="E256" i="4" l="1"/>
  <c r="F256" i="4" s="1"/>
  <c r="Q256" i="4"/>
  <c r="B258" i="4"/>
  <c r="N257" i="4"/>
  <c r="P257" i="4" s="1"/>
  <c r="Q257" i="4" s="1"/>
  <c r="O257" i="4"/>
  <c r="D257" i="4"/>
  <c r="C257" i="4"/>
  <c r="E257" i="4" l="1"/>
  <c r="F257" i="4" s="1"/>
  <c r="B259" i="4"/>
  <c r="O258" i="4"/>
  <c r="N258" i="4"/>
  <c r="P258" i="4" s="1"/>
  <c r="Q258" i="4" s="1"/>
  <c r="C258" i="4"/>
  <c r="D258" i="4"/>
  <c r="E258" i="4" l="1"/>
  <c r="F258" i="4" s="1"/>
  <c r="B260" i="4"/>
  <c r="N259" i="4"/>
  <c r="P259" i="4" s="1"/>
  <c r="O259" i="4"/>
  <c r="D259" i="4"/>
  <c r="C259" i="4"/>
  <c r="Q259" i="4" l="1"/>
  <c r="E259" i="4"/>
  <c r="F259" i="4" s="1"/>
  <c r="B261" i="4"/>
  <c r="O260" i="4"/>
  <c r="N260" i="4"/>
  <c r="P260" i="4" s="1"/>
  <c r="Q260" i="4" s="1"/>
  <c r="C260" i="4"/>
  <c r="D260" i="4"/>
  <c r="E260" i="4" l="1"/>
  <c r="B262" i="4"/>
  <c r="N261" i="4"/>
  <c r="P261" i="4" s="1"/>
  <c r="Q261" i="4" s="1"/>
  <c r="O261" i="4"/>
  <c r="D261" i="4"/>
  <c r="C261" i="4"/>
  <c r="F260" i="4"/>
  <c r="E261" i="4" l="1"/>
  <c r="F261" i="4" s="1"/>
  <c r="B263" i="4"/>
  <c r="O262" i="4"/>
  <c r="N262" i="4"/>
  <c r="P262" i="4" s="1"/>
  <c r="Q262" i="4" s="1"/>
  <c r="C262" i="4"/>
  <c r="D262" i="4"/>
  <c r="E262" i="4" l="1"/>
  <c r="F262" i="4" s="1"/>
  <c r="B264" i="4"/>
  <c r="N263" i="4"/>
  <c r="P263" i="4" s="1"/>
  <c r="Q263" i="4" s="1"/>
  <c r="O263" i="4"/>
  <c r="D263" i="4"/>
  <c r="C263" i="4"/>
  <c r="E263" i="4" s="1"/>
  <c r="F263" i="4" l="1"/>
  <c r="B265" i="4"/>
  <c r="N264" i="4"/>
  <c r="P264" i="4" s="1"/>
  <c r="Q264" i="4" s="1"/>
  <c r="O264" i="4"/>
  <c r="C264" i="4"/>
  <c r="D264" i="4"/>
  <c r="E264" i="4" l="1"/>
  <c r="F264" i="4" s="1"/>
  <c r="B266" i="4"/>
  <c r="O265" i="4"/>
  <c r="N265" i="4"/>
  <c r="P265" i="4" s="1"/>
  <c r="Q265" i="4" s="1"/>
  <c r="D265" i="4"/>
  <c r="C265" i="4"/>
  <c r="E265" i="4" l="1"/>
  <c r="F265" i="4" s="1"/>
  <c r="B267" i="4"/>
  <c r="O266" i="4"/>
  <c r="N266" i="4"/>
  <c r="P266" i="4" s="1"/>
  <c r="Q266" i="4" s="1"/>
  <c r="C266" i="4"/>
  <c r="D266" i="4"/>
  <c r="E266" i="4" l="1"/>
  <c r="F266" i="4" s="1"/>
  <c r="B268" i="4"/>
  <c r="N267" i="4"/>
  <c r="P267" i="4" s="1"/>
  <c r="Q267" i="4" s="1"/>
  <c r="O267" i="4"/>
  <c r="D267" i="4"/>
  <c r="C267" i="4"/>
  <c r="E267" i="4" s="1"/>
  <c r="B269" i="4" l="1"/>
  <c r="N268" i="4"/>
  <c r="P268" i="4" s="1"/>
  <c r="Q268" i="4" s="1"/>
  <c r="O268" i="4"/>
  <c r="C268" i="4"/>
  <c r="D268" i="4"/>
  <c r="F267" i="4"/>
  <c r="E268" i="4" l="1"/>
  <c r="F268" i="4"/>
  <c r="B270" i="4"/>
  <c r="N269" i="4"/>
  <c r="P269" i="4" s="1"/>
  <c r="Q269" i="4" s="1"/>
  <c r="O269" i="4"/>
  <c r="D269" i="4"/>
  <c r="C269" i="4"/>
  <c r="E269" i="4" s="1"/>
  <c r="B271" i="4" l="1"/>
  <c r="O270" i="4"/>
  <c r="N270" i="4"/>
  <c r="P270" i="4" s="1"/>
  <c r="Q270" i="4" s="1"/>
  <c r="C270" i="4"/>
  <c r="D270" i="4"/>
  <c r="F269" i="4"/>
  <c r="E270" i="4" l="1"/>
  <c r="F270" i="4"/>
  <c r="B272" i="4"/>
  <c r="N271" i="4"/>
  <c r="P271" i="4" s="1"/>
  <c r="Q271" i="4" s="1"/>
  <c r="O271" i="4"/>
  <c r="D271" i="4"/>
  <c r="C271" i="4"/>
  <c r="E271" i="4" s="1"/>
  <c r="B273" i="4" l="1"/>
  <c r="N272" i="4"/>
  <c r="P272" i="4" s="1"/>
  <c r="Q272" i="4" s="1"/>
  <c r="O272" i="4"/>
  <c r="C272" i="4"/>
  <c r="D272" i="4"/>
  <c r="F271" i="4"/>
  <c r="E272" i="4" l="1"/>
  <c r="F272" i="4" s="1"/>
  <c r="B274" i="4"/>
  <c r="N273" i="4"/>
  <c r="P273" i="4" s="1"/>
  <c r="Q273" i="4" s="1"/>
  <c r="O273" i="4"/>
  <c r="D273" i="4"/>
  <c r="C273" i="4"/>
  <c r="E273" i="4" l="1"/>
  <c r="F273" i="4" s="1"/>
  <c r="B275" i="4"/>
  <c r="N274" i="4"/>
  <c r="P274" i="4" s="1"/>
  <c r="Q274" i="4" s="1"/>
  <c r="O274" i="4"/>
  <c r="C274" i="4"/>
  <c r="D274" i="4"/>
  <c r="E274" i="4" l="1"/>
  <c r="F274" i="4" s="1"/>
  <c r="B276" i="4"/>
  <c r="N275" i="4"/>
  <c r="P275" i="4" s="1"/>
  <c r="Q275" i="4" s="1"/>
  <c r="O275" i="4"/>
  <c r="D275" i="4"/>
  <c r="C275" i="4"/>
  <c r="E275" i="4" l="1"/>
  <c r="F275" i="4" s="1"/>
  <c r="B277" i="4"/>
  <c r="N276" i="4"/>
  <c r="P276" i="4" s="1"/>
  <c r="Q276" i="4" s="1"/>
  <c r="O276" i="4"/>
  <c r="C276" i="4"/>
  <c r="D276" i="4"/>
  <c r="E276" i="4" l="1"/>
  <c r="F276" i="4" s="1"/>
  <c r="B278" i="4"/>
  <c r="N277" i="4"/>
  <c r="P277" i="4" s="1"/>
  <c r="Q277" i="4" s="1"/>
  <c r="D277" i="4"/>
  <c r="O277" i="4"/>
  <c r="C277" i="4"/>
  <c r="E277" i="4" s="1"/>
  <c r="F277" i="4" l="1"/>
  <c r="B279" i="4"/>
  <c r="O278" i="4"/>
  <c r="N278" i="4"/>
  <c r="P278" i="4" s="1"/>
  <c r="Q278" i="4" s="1"/>
  <c r="C278" i="4"/>
  <c r="D278" i="4"/>
  <c r="E278" i="4" l="1"/>
  <c r="F278" i="4" s="1"/>
  <c r="B280" i="4"/>
  <c r="N279" i="4"/>
  <c r="P279" i="4" s="1"/>
  <c r="Q279" i="4" s="1"/>
  <c r="O279" i="4"/>
  <c r="D279" i="4"/>
  <c r="C279" i="4"/>
  <c r="E279" i="4" l="1"/>
  <c r="B281" i="4"/>
  <c r="N280" i="4"/>
  <c r="P280" i="4" s="1"/>
  <c r="Q280" i="4" s="1"/>
  <c r="O280" i="4"/>
  <c r="C280" i="4"/>
  <c r="D280" i="4"/>
  <c r="F279" i="4"/>
  <c r="E280" i="4" l="1"/>
  <c r="F280" i="4" s="1"/>
  <c r="B282" i="4"/>
  <c r="O281" i="4"/>
  <c r="N281" i="4"/>
  <c r="P281" i="4" s="1"/>
  <c r="Q281" i="4" s="1"/>
  <c r="D281" i="4"/>
  <c r="C281" i="4"/>
  <c r="E281" i="4" l="1"/>
  <c r="F281" i="4" s="1"/>
  <c r="B283" i="4"/>
  <c r="N282" i="4"/>
  <c r="P282" i="4" s="1"/>
  <c r="C282" i="4"/>
  <c r="O282" i="4"/>
  <c r="D282" i="4"/>
  <c r="E282" i="4" l="1"/>
  <c r="F282" i="4" s="1"/>
  <c r="Q282" i="4"/>
  <c r="B284" i="4"/>
  <c r="O283" i="4"/>
  <c r="N283" i="4"/>
  <c r="P283" i="4" s="1"/>
  <c r="Q283" i="4" s="1"/>
  <c r="D283" i="4"/>
  <c r="C283" i="4"/>
  <c r="E283" i="4" l="1"/>
  <c r="B285" i="4"/>
  <c r="N284" i="4"/>
  <c r="P284" i="4" s="1"/>
  <c r="Q284" i="4" s="1"/>
  <c r="O284" i="4"/>
  <c r="C284" i="4"/>
  <c r="D284" i="4"/>
  <c r="F283" i="4"/>
  <c r="E284" i="4" l="1"/>
  <c r="F284" i="4"/>
  <c r="B286" i="4"/>
  <c r="N285" i="4"/>
  <c r="P285" i="4" s="1"/>
  <c r="Q285" i="4" s="1"/>
  <c r="D285" i="4"/>
  <c r="C285" i="4"/>
  <c r="E285" i="4" s="1"/>
  <c r="O285" i="4"/>
  <c r="B287" i="4" l="1"/>
  <c r="O286" i="4"/>
  <c r="N286" i="4"/>
  <c r="P286" i="4" s="1"/>
  <c r="Q286" i="4" s="1"/>
  <c r="C286" i="4"/>
  <c r="D286" i="4"/>
  <c r="F285" i="4"/>
  <c r="E286" i="4" l="1"/>
  <c r="F286" i="4" s="1"/>
  <c r="B288" i="4"/>
  <c r="N287" i="4"/>
  <c r="P287" i="4" s="1"/>
  <c r="Q287" i="4" s="1"/>
  <c r="O287" i="4"/>
  <c r="D287" i="4"/>
  <c r="C287" i="4"/>
  <c r="E287" i="4" l="1"/>
  <c r="F287" i="4" s="1"/>
  <c r="B289" i="4"/>
  <c r="N288" i="4"/>
  <c r="P288" i="4" s="1"/>
  <c r="Q288" i="4" s="1"/>
  <c r="O288" i="4"/>
  <c r="C288" i="4"/>
  <c r="D288" i="4"/>
  <c r="E288" i="4" l="1"/>
  <c r="F288" i="4" s="1"/>
  <c r="B290" i="4"/>
  <c r="O289" i="4"/>
  <c r="N289" i="4"/>
  <c r="P289" i="4" s="1"/>
  <c r="Q289" i="4" s="1"/>
  <c r="D289" i="4"/>
  <c r="C289" i="4"/>
  <c r="E289" i="4" s="1"/>
  <c r="F289" i="4" l="1"/>
  <c r="B291" i="4"/>
  <c r="N290" i="4"/>
  <c r="P290" i="4" s="1"/>
  <c r="C290" i="4"/>
  <c r="D290" i="4"/>
  <c r="O290" i="4"/>
  <c r="E290" i="4" l="1"/>
  <c r="F290" i="4" s="1"/>
  <c r="Q290" i="4"/>
  <c r="B292" i="4"/>
  <c r="O291" i="4"/>
  <c r="N291" i="4"/>
  <c r="P291" i="4" s="1"/>
  <c r="Q291" i="4" s="1"/>
  <c r="D291" i="4"/>
  <c r="C291" i="4"/>
  <c r="E291" i="4" l="1"/>
  <c r="F291" i="4" s="1"/>
  <c r="B293" i="4"/>
  <c r="N292" i="4"/>
  <c r="P292" i="4" s="1"/>
  <c r="Q292" i="4" s="1"/>
  <c r="O292" i="4"/>
  <c r="C292" i="4"/>
  <c r="D292" i="4"/>
  <c r="E292" i="4" l="1"/>
  <c r="F292" i="4" s="1"/>
  <c r="B294" i="4"/>
  <c r="N293" i="4"/>
  <c r="P293" i="4" s="1"/>
  <c r="Q293" i="4" s="1"/>
  <c r="O293" i="4"/>
  <c r="D293" i="4"/>
  <c r="C293" i="4"/>
  <c r="E293" i="4" l="1"/>
  <c r="F293" i="4"/>
  <c r="B295" i="4"/>
  <c r="O294" i="4"/>
  <c r="N294" i="4"/>
  <c r="P294" i="4" s="1"/>
  <c r="Q294" i="4" s="1"/>
  <c r="C294" i="4"/>
  <c r="D294" i="4"/>
  <c r="E294" i="4" l="1"/>
  <c r="B296" i="4"/>
  <c r="N295" i="4"/>
  <c r="P295" i="4" s="1"/>
  <c r="Q295" i="4" s="1"/>
  <c r="O295" i="4"/>
  <c r="D295" i="4"/>
  <c r="C295" i="4"/>
  <c r="E295" i="4" s="1"/>
  <c r="F294" i="4"/>
  <c r="F295" i="4" l="1"/>
  <c r="B297" i="4"/>
  <c r="N296" i="4"/>
  <c r="P296" i="4" s="1"/>
  <c r="Q296" i="4" s="1"/>
  <c r="O296" i="4"/>
  <c r="C296" i="4"/>
  <c r="D296" i="4"/>
  <c r="E296" i="4" l="1"/>
  <c r="B298" i="4"/>
  <c r="O297" i="4"/>
  <c r="N297" i="4"/>
  <c r="P297" i="4" s="1"/>
  <c r="Q297" i="4" s="1"/>
  <c r="D297" i="4"/>
  <c r="C297" i="4"/>
  <c r="F296" i="4"/>
  <c r="E297" i="4" l="1"/>
  <c r="F297" i="4"/>
  <c r="B299" i="4"/>
  <c r="N298" i="4"/>
  <c r="P298" i="4" s="1"/>
  <c r="Q298" i="4" s="1"/>
  <c r="O298" i="4"/>
  <c r="C298" i="4"/>
  <c r="D298" i="4"/>
  <c r="E298" i="4" l="1"/>
  <c r="B300" i="4"/>
  <c r="O299" i="4"/>
  <c r="N299" i="4"/>
  <c r="P299" i="4" s="1"/>
  <c r="Q299" i="4" s="1"/>
  <c r="D299" i="4"/>
  <c r="C299" i="4"/>
  <c r="F298" i="4"/>
  <c r="E299" i="4" l="1"/>
  <c r="F299" i="4"/>
  <c r="B301" i="4"/>
  <c r="N300" i="4"/>
  <c r="P300" i="4" s="1"/>
  <c r="Q300" i="4" s="1"/>
  <c r="O300" i="4"/>
  <c r="C300" i="4"/>
  <c r="D300" i="4"/>
  <c r="E300" i="4" l="1"/>
  <c r="B302" i="4"/>
  <c r="N301" i="4"/>
  <c r="P301" i="4" s="1"/>
  <c r="Q301" i="4" s="1"/>
  <c r="O301" i="4"/>
  <c r="D301" i="4"/>
  <c r="C301" i="4"/>
  <c r="E301" i="4" s="1"/>
  <c r="F300" i="4"/>
  <c r="F301" i="4" l="1"/>
  <c r="B303" i="4"/>
  <c r="O302" i="4"/>
  <c r="N302" i="4"/>
  <c r="P302" i="4" s="1"/>
  <c r="Q302" i="4" s="1"/>
  <c r="C302" i="4"/>
  <c r="D302" i="4"/>
  <c r="E302" i="4" l="1"/>
  <c r="B304" i="4"/>
  <c r="N303" i="4"/>
  <c r="P303" i="4" s="1"/>
  <c r="Q303" i="4" s="1"/>
  <c r="O303" i="4"/>
  <c r="D303" i="4"/>
  <c r="C303" i="4"/>
  <c r="E303" i="4" s="1"/>
  <c r="F302" i="4"/>
  <c r="F303" i="4" l="1"/>
  <c r="B305" i="4"/>
  <c r="N304" i="4"/>
  <c r="P304" i="4" s="1"/>
  <c r="Q304" i="4" s="1"/>
  <c r="O304" i="4"/>
  <c r="C304" i="4"/>
  <c r="D304" i="4"/>
  <c r="E304" i="4" l="1"/>
  <c r="B306" i="4"/>
  <c r="O305" i="4"/>
  <c r="N305" i="4"/>
  <c r="P305" i="4" s="1"/>
  <c r="Q305" i="4" s="1"/>
  <c r="D305" i="4"/>
  <c r="C305" i="4"/>
  <c r="E305" i="4" s="1"/>
  <c r="F304" i="4"/>
  <c r="F305" i="4" l="1"/>
  <c r="B307" i="4"/>
  <c r="N306" i="4"/>
  <c r="P306" i="4" s="1"/>
  <c r="Q306" i="4" s="1"/>
  <c r="O306" i="4"/>
  <c r="C306" i="4"/>
  <c r="D306" i="4"/>
  <c r="E306" i="4" l="1"/>
  <c r="B308" i="4"/>
  <c r="O307" i="4"/>
  <c r="N307" i="4"/>
  <c r="P307" i="4" s="1"/>
  <c r="Q307" i="4" s="1"/>
  <c r="D307" i="4"/>
  <c r="C307" i="4"/>
  <c r="F306" i="4"/>
  <c r="E307" i="4" l="1"/>
  <c r="F307" i="4"/>
  <c r="B309" i="4"/>
  <c r="N308" i="4"/>
  <c r="P308" i="4" s="1"/>
  <c r="Q308" i="4" s="1"/>
  <c r="O308" i="4"/>
  <c r="C308" i="4"/>
  <c r="D308" i="4"/>
  <c r="E308" i="4" l="1"/>
  <c r="B310" i="4"/>
  <c r="N309" i="4"/>
  <c r="P309" i="4" s="1"/>
  <c r="Q309" i="4" s="1"/>
  <c r="O309" i="4"/>
  <c r="D309" i="4"/>
  <c r="C309" i="4"/>
  <c r="E309" i="4" s="1"/>
  <c r="F308" i="4"/>
  <c r="F309" i="4" l="1"/>
  <c r="B311" i="4"/>
  <c r="O310" i="4"/>
  <c r="N310" i="4"/>
  <c r="P310" i="4" s="1"/>
  <c r="Q310" i="4" s="1"/>
  <c r="C310" i="4"/>
  <c r="D310" i="4"/>
  <c r="E310" i="4" l="1"/>
  <c r="B312" i="4"/>
  <c r="O311" i="4"/>
  <c r="N311" i="4"/>
  <c r="P311" i="4" s="1"/>
  <c r="Q311" i="4" s="1"/>
  <c r="D311" i="4"/>
  <c r="C311" i="4"/>
  <c r="E311" i="4" s="1"/>
  <c r="F310" i="4"/>
  <c r="F311" i="4" l="1"/>
  <c r="B313" i="4"/>
  <c r="N312" i="4"/>
  <c r="P312" i="4" s="1"/>
  <c r="Q312" i="4" s="1"/>
  <c r="O312" i="4"/>
  <c r="C312" i="4"/>
  <c r="D312" i="4"/>
  <c r="E312" i="4" l="1"/>
  <c r="B314" i="4"/>
  <c r="O313" i="4"/>
  <c r="N313" i="4"/>
  <c r="P313" i="4" s="1"/>
  <c r="Q313" i="4" s="1"/>
  <c r="D313" i="4"/>
  <c r="C313" i="4"/>
  <c r="E313" i="4" s="1"/>
  <c r="F312" i="4"/>
  <c r="F313" i="4" l="1"/>
  <c r="B315" i="4"/>
  <c r="N314" i="4"/>
  <c r="P314" i="4" s="1"/>
  <c r="Q314" i="4" s="1"/>
  <c r="O314" i="4"/>
  <c r="C314" i="4"/>
  <c r="D314" i="4"/>
  <c r="E314" i="4" l="1"/>
  <c r="B316" i="4"/>
  <c r="O315" i="4"/>
  <c r="N315" i="4"/>
  <c r="P315" i="4" s="1"/>
  <c r="Q315" i="4" s="1"/>
  <c r="D315" i="4"/>
  <c r="C315" i="4"/>
  <c r="E315" i="4" s="1"/>
  <c r="F314" i="4"/>
  <c r="F315" i="4" l="1"/>
  <c r="B317" i="4"/>
  <c r="N316" i="4"/>
  <c r="P316" i="4" s="1"/>
  <c r="O316" i="4"/>
  <c r="C316" i="4"/>
  <c r="D316" i="4"/>
  <c r="Q316" i="4" l="1"/>
  <c r="E316" i="4"/>
  <c r="B318" i="4"/>
  <c r="O317" i="4"/>
  <c r="D317" i="4"/>
  <c r="N317" i="4"/>
  <c r="P317" i="4" s="1"/>
  <c r="Q317" i="4" s="1"/>
  <c r="C317" i="4"/>
  <c r="F316" i="4"/>
  <c r="E317" i="4" l="1"/>
  <c r="F317" i="4"/>
  <c r="B319" i="4"/>
  <c r="O318" i="4"/>
  <c r="N318" i="4"/>
  <c r="P318" i="4" s="1"/>
  <c r="Q318" i="4" s="1"/>
  <c r="C318" i="4"/>
  <c r="D318" i="4"/>
  <c r="E318" i="4" l="1"/>
  <c r="B320" i="4"/>
  <c r="N319" i="4"/>
  <c r="P319" i="4" s="1"/>
  <c r="Q319" i="4" s="1"/>
  <c r="D319" i="4"/>
  <c r="C319" i="4"/>
  <c r="E319" i="4" s="1"/>
  <c r="O319" i="4"/>
  <c r="F318" i="4"/>
  <c r="F319" i="4" l="1"/>
  <c r="B321" i="4"/>
  <c r="N320" i="4"/>
  <c r="P320" i="4" s="1"/>
  <c r="Q320" i="4" s="1"/>
  <c r="O320" i="4"/>
  <c r="C320" i="4"/>
  <c r="D320" i="4"/>
  <c r="E320" i="4" l="1"/>
  <c r="F320" i="4" s="1"/>
  <c r="B322" i="4"/>
  <c r="O321" i="4"/>
  <c r="N321" i="4"/>
  <c r="P321" i="4" s="1"/>
  <c r="Q321" i="4" s="1"/>
  <c r="D321" i="4"/>
  <c r="C321" i="4"/>
  <c r="E321" i="4" l="1"/>
  <c r="F321" i="4"/>
  <c r="B323" i="4"/>
  <c r="N322" i="4"/>
  <c r="P322" i="4" s="1"/>
  <c r="Q322" i="4" s="1"/>
  <c r="O322" i="4"/>
  <c r="C322" i="4"/>
  <c r="D322" i="4"/>
  <c r="E322" i="4" l="1"/>
  <c r="B324" i="4"/>
  <c r="O323" i="4"/>
  <c r="N323" i="4"/>
  <c r="P323" i="4" s="1"/>
  <c r="Q323" i="4" s="1"/>
  <c r="D323" i="4"/>
  <c r="C323" i="4"/>
  <c r="E323" i="4" s="1"/>
  <c r="F322" i="4"/>
  <c r="F323" i="4" l="1"/>
  <c r="B325" i="4"/>
  <c r="N324" i="4"/>
  <c r="P324" i="4" s="1"/>
  <c r="Q324" i="4" s="1"/>
  <c r="O324" i="4"/>
  <c r="C324" i="4"/>
  <c r="D324" i="4"/>
  <c r="E324" i="4" l="1"/>
  <c r="B326" i="4"/>
  <c r="N325" i="4"/>
  <c r="P325" i="4" s="1"/>
  <c r="Q325" i="4" s="1"/>
  <c r="D325" i="4"/>
  <c r="O325" i="4"/>
  <c r="C325" i="4"/>
  <c r="F324" i="4"/>
  <c r="E325" i="4" l="1"/>
  <c r="F325" i="4" s="1"/>
  <c r="B327" i="4"/>
  <c r="O326" i="4"/>
  <c r="N326" i="4"/>
  <c r="P326" i="4" s="1"/>
  <c r="Q326" i="4" s="1"/>
  <c r="C326" i="4"/>
  <c r="D326" i="4"/>
  <c r="E326" i="4" l="1"/>
  <c r="B328" i="4"/>
  <c r="N327" i="4"/>
  <c r="P327" i="4" s="1"/>
  <c r="Q327" i="4" s="1"/>
  <c r="O327" i="4"/>
  <c r="D327" i="4"/>
  <c r="C327" i="4"/>
  <c r="E327" i="4" s="1"/>
  <c r="F326" i="4"/>
  <c r="F327" i="4" l="1"/>
  <c r="B329" i="4"/>
  <c r="N328" i="4"/>
  <c r="P328" i="4" s="1"/>
  <c r="Q328" i="4" s="1"/>
  <c r="O328" i="4"/>
  <c r="C328" i="4"/>
  <c r="D328" i="4"/>
  <c r="E328" i="4" l="1"/>
  <c r="B330" i="4"/>
  <c r="O329" i="4"/>
  <c r="N329" i="4"/>
  <c r="P329" i="4" s="1"/>
  <c r="Q329" i="4" s="1"/>
  <c r="D329" i="4"/>
  <c r="C329" i="4"/>
  <c r="F328" i="4"/>
  <c r="E329" i="4" l="1"/>
  <c r="F329" i="4" s="1"/>
  <c r="B331" i="4"/>
  <c r="N330" i="4"/>
  <c r="P330" i="4" s="1"/>
  <c r="Q330" i="4" s="1"/>
  <c r="O330" i="4"/>
  <c r="C330" i="4"/>
  <c r="D330" i="4"/>
  <c r="E330" i="4" l="1"/>
  <c r="B332" i="4"/>
  <c r="O331" i="4"/>
  <c r="N331" i="4"/>
  <c r="P331" i="4" s="1"/>
  <c r="Q331" i="4" s="1"/>
  <c r="D331" i="4"/>
  <c r="C331" i="4"/>
  <c r="E331" i="4" s="1"/>
  <c r="F330" i="4"/>
  <c r="F331" i="4" l="1"/>
  <c r="B333" i="4"/>
  <c r="N332" i="4"/>
  <c r="P332" i="4" s="1"/>
  <c r="Q332" i="4" s="1"/>
  <c r="O332" i="4"/>
  <c r="C332" i="4"/>
  <c r="D332" i="4"/>
  <c r="E332" i="4" l="1"/>
  <c r="B334" i="4"/>
  <c r="N333" i="4"/>
  <c r="P333" i="4" s="1"/>
  <c r="Q333" i="4" s="1"/>
  <c r="O333" i="4"/>
  <c r="D333" i="4"/>
  <c r="C333" i="4"/>
  <c r="E333" i="4" s="1"/>
  <c r="F332" i="4"/>
  <c r="F333" i="4" l="1"/>
  <c r="B335" i="4"/>
  <c r="O334" i="4"/>
  <c r="N334" i="4"/>
  <c r="P334" i="4" s="1"/>
  <c r="Q334" i="4" s="1"/>
  <c r="C334" i="4"/>
  <c r="D334" i="4"/>
  <c r="E334" i="4" l="1"/>
  <c r="B336" i="4"/>
  <c r="N335" i="4"/>
  <c r="P335" i="4" s="1"/>
  <c r="Q335" i="4" s="1"/>
  <c r="O335" i="4"/>
  <c r="D335" i="4"/>
  <c r="C335" i="4"/>
  <c r="E335" i="4" s="1"/>
  <c r="F334" i="4"/>
  <c r="F335" i="4" l="1"/>
  <c r="B337" i="4"/>
  <c r="N336" i="4"/>
  <c r="P336" i="4" s="1"/>
  <c r="Q336" i="4" s="1"/>
  <c r="O336" i="4"/>
  <c r="C336" i="4"/>
  <c r="D336" i="4"/>
  <c r="E336" i="4" l="1"/>
  <c r="B338" i="4"/>
  <c r="O337" i="4"/>
  <c r="N337" i="4"/>
  <c r="P337" i="4" s="1"/>
  <c r="Q337" i="4" s="1"/>
  <c r="D337" i="4"/>
  <c r="C337" i="4"/>
  <c r="E337" i="4" s="1"/>
  <c r="F336" i="4"/>
  <c r="F337" i="4" l="1"/>
  <c r="B339" i="4"/>
  <c r="N338" i="4"/>
  <c r="P338" i="4" s="1"/>
  <c r="Q338" i="4" s="1"/>
  <c r="O338" i="4"/>
  <c r="C338" i="4"/>
  <c r="D338" i="4"/>
  <c r="E338" i="4" l="1"/>
  <c r="B340" i="4"/>
  <c r="O339" i="4"/>
  <c r="N339" i="4"/>
  <c r="P339" i="4" s="1"/>
  <c r="Q339" i="4" s="1"/>
  <c r="D339" i="4"/>
  <c r="C339" i="4"/>
  <c r="E339" i="4" s="1"/>
  <c r="F338" i="4"/>
  <c r="F339" i="4" l="1"/>
  <c r="B341" i="4"/>
  <c r="N340" i="4"/>
  <c r="P340" i="4" s="1"/>
  <c r="Q340" i="4" s="1"/>
  <c r="O340" i="4"/>
  <c r="C340" i="4"/>
  <c r="D340" i="4"/>
  <c r="E340" i="4" l="1"/>
  <c r="B342" i="4"/>
  <c r="N341" i="4"/>
  <c r="P341" i="4" s="1"/>
  <c r="Q341" i="4" s="1"/>
  <c r="O341" i="4"/>
  <c r="D341" i="4"/>
  <c r="C341" i="4"/>
  <c r="F340" i="4"/>
  <c r="E341" i="4" l="1"/>
  <c r="F341" i="4"/>
  <c r="B343" i="4"/>
  <c r="O342" i="4"/>
  <c r="N342" i="4"/>
  <c r="P342" i="4" s="1"/>
  <c r="Q342" i="4" s="1"/>
  <c r="C342" i="4"/>
  <c r="D342" i="4"/>
  <c r="E342" i="4" l="1"/>
  <c r="B344" i="4"/>
  <c r="N343" i="4"/>
  <c r="P343" i="4" s="1"/>
  <c r="Q343" i="4" s="1"/>
  <c r="O343" i="4"/>
  <c r="D343" i="4"/>
  <c r="C343" i="4"/>
  <c r="E343" i="4" s="1"/>
  <c r="F342" i="4"/>
  <c r="F343" i="4" l="1"/>
  <c r="B345" i="4"/>
  <c r="N344" i="4"/>
  <c r="P344" i="4" s="1"/>
  <c r="Q344" i="4" s="1"/>
  <c r="O344" i="4"/>
  <c r="C344" i="4"/>
  <c r="D344" i="4"/>
  <c r="E344" i="4" l="1"/>
  <c r="B346" i="4"/>
  <c r="O345" i="4"/>
  <c r="D345" i="4"/>
  <c r="N345" i="4"/>
  <c r="P345" i="4" s="1"/>
  <c r="Q345" i="4" s="1"/>
  <c r="C345" i="4"/>
  <c r="E345" i="4" s="1"/>
  <c r="F344" i="4"/>
  <c r="F345" i="4" l="1"/>
  <c r="B347" i="4"/>
  <c r="N346" i="4"/>
  <c r="P346" i="4" s="1"/>
  <c r="Q346" i="4" s="1"/>
  <c r="O346" i="4"/>
  <c r="C346" i="4"/>
  <c r="D346" i="4"/>
  <c r="E346" i="4" l="1"/>
  <c r="B348" i="4"/>
  <c r="O347" i="4"/>
  <c r="N347" i="4"/>
  <c r="P347" i="4" s="1"/>
  <c r="Q347" i="4" s="1"/>
  <c r="D347" i="4"/>
  <c r="C347" i="4"/>
  <c r="E347" i="4" s="1"/>
  <c r="F346" i="4"/>
  <c r="F347" i="4" l="1"/>
  <c r="B349" i="4"/>
  <c r="N348" i="4"/>
  <c r="P348" i="4" s="1"/>
  <c r="Q348" i="4" s="1"/>
  <c r="O348" i="4"/>
  <c r="C348" i="4"/>
  <c r="D348" i="4"/>
  <c r="E348" i="4" l="1"/>
  <c r="B350" i="4"/>
  <c r="N349" i="4"/>
  <c r="P349" i="4" s="1"/>
  <c r="Q349" i="4" s="1"/>
  <c r="O349" i="4"/>
  <c r="D349" i="4"/>
  <c r="C349" i="4"/>
  <c r="E349" i="4" s="1"/>
  <c r="F348" i="4"/>
  <c r="F349" i="4" l="1"/>
  <c r="B351" i="4"/>
  <c r="O350" i="4"/>
  <c r="C350" i="4"/>
  <c r="N350" i="4"/>
  <c r="P350" i="4" s="1"/>
  <c r="Q350" i="4" s="1"/>
  <c r="D350" i="4"/>
  <c r="E350" i="4" l="1"/>
  <c r="B352" i="4"/>
  <c r="N351" i="4"/>
  <c r="P351" i="4" s="1"/>
  <c r="Q351" i="4" s="1"/>
  <c r="O351" i="4"/>
  <c r="D351" i="4"/>
  <c r="C351" i="4"/>
  <c r="E351" i="4" s="1"/>
  <c r="F350" i="4"/>
  <c r="F351" i="4" l="1"/>
  <c r="B353" i="4"/>
  <c r="N352" i="4"/>
  <c r="P352" i="4" s="1"/>
  <c r="Q352" i="4" s="1"/>
  <c r="O352" i="4"/>
  <c r="C352" i="4"/>
  <c r="D352" i="4"/>
  <c r="E352" i="4" l="1"/>
  <c r="B354" i="4"/>
  <c r="O353" i="4"/>
  <c r="N353" i="4"/>
  <c r="P353" i="4" s="1"/>
  <c r="Q353" i="4" s="1"/>
  <c r="D353" i="4"/>
  <c r="C353" i="4"/>
  <c r="F352" i="4"/>
  <c r="E353" i="4" l="1"/>
  <c r="F353" i="4"/>
  <c r="B355" i="4"/>
  <c r="O354" i="4"/>
  <c r="C354" i="4"/>
  <c r="D354" i="4"/>
  <c r="N354" i="4"/>
  <c r="P354" i="4" s="1"/>
  <c r="Q354" i="4" s="1"/>
  <c r="E354" i="4" l="1"/>
  <c r="B356" i="4"/>
  <c r="O355" i="4"/>
  <c r="N355" i="4"/>
  <c r="P355" i="4" s="1"/>
  <c r="Q355" i="4" s="1"/>
  <c r="D355" i="4"/>
  <c r="C355" i="4"/>
  <c r="F354" i="4"/>
  <c r="E355" i="4" l="1"/>
  <c r="F355" i="4"/>
  <c r="B357" i="4"/>
  <c r="N356" i="4"/>
  <c r="P356" i="4" s="1"/>
  <c r="Q356" i="4" s="1"/>
  <c r="O356" i="4"/>
  <c r="C356" i="4"/>
  <c r="D356" i="4"/>
  <c r="E356" i="4" l="1"/>
  <c r="B358" i="4"/>
  <c r="N357" i="4"/>
  <c r="P357" i="4" s="1"/>
  <c r="Q357" i="4" s="1"/>
  <c r="O357" i="4"/>
  <c r="D357" i="4"/>
  <c r="C357" i="4"/>
  <c r="E357" i="4" s="1"/>
  <c r="F356" i="4"/>
  <c r="F357" i="4" l="1"/>
  <c r="B359" i="4"/>
  <c r="O358" i="4"/>
  <c r="N358" i="4"/>
  <c r="P358" i="4" s="1"/>
  <c r="Q358" i="4" s="1"/>
  <c r="C358" i="4"/>
  <c r="D358" i="4"/>
  <c r="E358" i="4" l="1"/>
  <c r="F358" i="4" s="1"/>
  <c r="B360" i="4"/>
  <c r="O359" i="4"/>
  <c r="N359" i="4"/>
  <c r="P359" i="4" s="1"/>
  <c r="Q359" i="4" s="1"/>
  <c r="D359" i="4"/>
  <c r="C359" i="4"/>
  <c r="E359" i="4" s="1"/>
  <c r="F359" i="4" l="1"/>
  <c r="B361" i="4"/>
  <c r="N360" i="4"/>
  <c r="P360" i="4" s="1"/>
  <c r="Q360" i="4" s="1"/>
  <c r="O360" i="4"/>
  <c r="C360" i="4"/>
  <c r="D360" i="4"/>
  <c r="E360" i="4" l="1"/>
  <c r="B362" i="4"/>
  <c r="O361" i="4"/>
  <c r="N361" i="4"/>
  <c r="P361" i="4" s="1"/>
  <c r="Q361" i="4" s="1"/>
  <c r="D361" i="4"/>
  <c r="C361" i="4"/>
  <c r="E361" i="4" s="1"/>
  <c r="F360" i="4"/>
  <c r="F361" i="4" l="1"/>
  <c r="B363" i="4"/>
  <c r="N362" i="4"/>
  <c r="P362" i="4" s="1"/>
  <c r="Q362" i="4" s="1"/>
  <c r="O362" i="4"/>
  <c r="C362" i="4"/>
  <c r="D362" i="4"/>
  <c r="E362" i="4" l="1"/>
  <c r="B364" i="4"/>
  <c r="O363" i="4"/>
  <c r="N363" i="4"/>
  <c r="P363" i="4" s="1"/>
  <c r="Q363" i="4" s="1"/>
  <c r="D363" i="4"/>
  <c r="C363" i="4"/>
  <c r="E363" i="4" s="1"/>
  <c r="F362" i="4"/>
  <c r="F363" i="4" l="1"/>
  <c r="B365" i="4"/>
  <c r="N364" i="4"/>
  <c r="P364" i="4" s="1"/>
  <c r="Q364" i="4" s="1"/>
  <c r="O364" i="4"/>
  <c r="C364" i="4"/>
  <c r="D364" i="4"/>
  <c r="E364" i="4" l="1"/>
  <c r="B366" i="4"/>
  <c r="N365" i="4"/>
  <c r="P365" i="4" s="1"/>
  <c r="Q365" i="4" s="1"/>
  <c r="O365" i="4"/>
  <c r="D365" i="4"/>
  <c r="C365" i="4"/>
  <c r="E365" i="4" s="1"/>
  <c r="F364" i="4"/>
  <c r="F365" i="4" l="1"/>
  <c r="B367" i="4"/>
  <c r="O366" i="4"/>
  <c r="N366" i="4"/>
  <c r="P366" i="4" s="1"/>
  <c r="Q366" i="4" s="1"/>
  <c r="C366" i="4"/>
  <c r="D366" i="4"/>
  <c r="E366" i="4" l="1"/>
  <c r="F366" i="4" s="1"/>
  <c r="B368" i="4"/>
  <c r="N367" i="4"/>
  <c r="P367" i="4" s="1"/>
  <c r="Q367" i="4" s="1"/>
  <c r="O367" i="4"/>
  <c r="D367" i="4"/>
  <c r="C367" i="4"/>
  <c r="E367" i="4" s="1"/>
  <c r="F367" i="4" l="1"/>
  <c r="B369" i="4"/>
  <c r="N368" i="4"/>
  <c r="P368" i="4" s="1"/>
  <c r="Q368" i="4" s="1"/>
  <c r="O368" i="4"/>
  <c r="C368" i="4"/>
  <c r="D368" i="4"/>
  <c r="E368" i="4" l="1"/>
  <c r="F368" i="4" s="1"/>
  <c r="B370" i="4"/>
  <c r="O369" i="4"/>
  <c r="N369" i="4"/>
  <c r="P369" i="4" s="1"/>
  <c r="Q369" i="4" s="1"/>
  <c r="D369" i="4"/>
  <c r="C369" i="4"/>
  <c r="E369" i="4" l="1"/>
  <c r="F369" i="4"/>
  <c r="B371" i="4"/>
  <c r="N370" i="4"/>
  <c r="P370" i="4" s="1"/>
  <c r="Q370" i="4" s="1"/>
  <c r="O370" i="4"/>
  <c r="C370" i="4"/>
  <c r="D370" i="4"/>
  <c r="E370" i="4" l="1"/>
  <c r="B372" i="4"/>
  <c r="O371" i="4"/>
  <c r="N371" i="4"/>
  <c r="P371" i="4" s="1"/>
  <c r="Q371" i="4" s="1"/>
  <c r="D371" i="4"/>
  <c r="C371" i="4"/>
  <c r="E371" i="4" s="1"/>
  <c r="F370" i="4"/>
  <c r="F371" i="4" l="1"/>
  <c r="B373" i="4"/>
  <c r="N372" i="4"/>
  <c r="P372" i="4" s="1"/>
  <c r="Q372" i="4" s="1"/>
  <c r="O372" i="4"/>
  <c r="C372" i="4"/>
  <c r="D372" i="4"/>
  <c r="E372" i="4" l="1"/>
  <c r="B374" i="4"/>
  <c r="N373" i="4"/>
  <c r="P373" i="4" s="1"/>
  <c r="Q373" i="4" s="1"/>
  <c r="O373" i="4"/>
  <c r="D373" i="4"/>
  <c r="C373" i="4"/>
  <c r="F372" i="4"/>
  <c r="E373" i="4" l="1"/>
  <c r="F373" i="4"/>
  <c r="B375" i="4"/>
  <c r="O374" i="4"/>
  <c r="N374" i="4"/>
  <c r="P374" i="4" s="1"/>
  <c r="Q374" i="4" s="1"/>
  <c r="C374" i="4"/>
  <c r="D374" i="4"/>
  <c r="E374" i="4" l="1"/>
  <c r="B376" i="4"/>
  <c r="N375" i="4"/>
  <c r="P375" i="4" s="1"/>
  <c r="Q375" i="4" s="1"/>
  <c r="O375" i="4"/>
  <c r="D375" i="4"/>
  <c r="C375" i="4"/>
  <c r="E375" i="4" s="1"/>
  <c r="F374" i="4"/>
  <c r="F375" i="4" l="1"/>
  <c r="B377" i="4"/>
  <c r="N376" i="4"/>
  <c r="P376" i="4" s="1"/>
  <c r="Q376" i="4" s="1"/>
  <c r="O376" i="4"/>
  <c r="C376" i="4"/>
  <c r="D376" i="4"/>
  <c r="E376" i="4" l="1"/>
  <c r="B378" i="4"/>
  <c r="O377" i="4"/>
  <c r="N377" i="4"/>
  <c r="P377" i="4" s="1"/>
  <c r="Q377" i="4" s="1"/>
  <c r="D377" i="4"/>
  <c r="C377" i="4"/>
  <c r="F376" i="4"/>
  <c r="E377" i="4" l="1"/>
  <c r="F377" i="4" s="1"/>
  <c r="B379" i="4"/>
  <c r="N378" i="4"/>
  <c r="P378" i="4" s="1"/>
  <c r="Q378" i="4" s="1"/>
  <c r="O378" i="4"/>
  <c r="C378" i="4"/>
  <c r="D378" i="4"/>
  <c r="E378" i="4" l="1"/>
  <c r="F378" i="4" s="1"/>
  <c r="B380" i="4"/>
  <c r="O379" i="4"/>
  <c r="N379" i="4"/>
  <c r="P379" i="4" s="1"/>
  <c r="Q379" i="4" s="1"/>
  <c r="D379" i="4"/>
  <c r="C379" i="4"/>
  <c r="E379" i="4" l="1"/>
  <c r="F379" i="4"/>
  <c r="B381" i="4"/>
  <c r="N380" i="4"/>
  <c r="P380" i="4" s="1"/>
  <c r="Q380" i="4" s="1"/>
  <c r="O380" i="4"/>
  <c r="C380" i="4"/>
  <c r="D380" i="4"/>
  <c r="E380" i="4" l="1"/>
  <c r="F380" i="4" s="1"/>
  <c r="B382" i="4"/>
  <c r="N381" i="4"/>
  <c r="P381" i="4" s="1"/>
  <c r="Q381" i="4" s="1"/>
  <c r="O381" i="4"/>
  <c r="D381" i="4"/>
  <c r="C381" i="4"/>
  <c r="E381" i="4" s="1"/>
  <c r="F381" i="4" l="1"/>
  <c r="B383" i="4"/>
  <c r="O382" i="4"/>
  <c r="N382" i="4"/>
  <c r="P382" i="4" s="1"/>
  <c r="Q382" i="4" s="1"/>
  <c r="C382" i="4"/>
  <c r="D382" i="4"/>
  <c r="E382" i="4" l="1"/>
  <c r="B384" i="4"/>
  <c r="N383" i="4"/>
  <c r="P383" i="4" s="1"/>
  <c r="Q383" i="4" s="1"/>
  <c r="O383" i="4"/>
  <c r="D383" i="4"/>
  <c r="C383" i="4"/>
  <c r="E383" i="4" s="1"/>
  <c r="F382" i="4"/>
  <c r="F383" i="4" l="1"/>
  <c r="B385" i="4"/>
  <c r="N384" i="4"/>
  <c r="P384" i="4" s="1"/>
  <c r="Q384" i="4" s="1"/>
  <c r="O384" i="4"/>
  <c r="C384" i="4"/>
  <c r="D384" i="4"/>
  <c r="E384" i="4" l="1"/>
  <c r="B386" i="4"/>
  <c r="O385" i="4"/>
  <c r="D385" i="4"/>
  <c r="N385" i="4"/>
  <c r="P385" i="4" s="1"/>
  <c r="Q385" i="4" s="1"/>
  <c r="C385" i="4"/>
  <c r="E385" i="4" s="1"/>
  <c r="F384" i="4"/>
  <c r="F385" i="4" l="1"/>
  <c r="B387" i="4"/>
  <c r="N386" i="4"/>
  <c r="P386" i="4" s="1"/>
  <c r="Q386" i="4" s="1"/>
  <c r="O386" i="4"/>
  <c r="C386" i="4"/>
  <c r="D386" i="4"/>
  <c r="E386" i="4" l="1"/>
  <c r="B388" i="4"/>
  <c r="O387" i="4"/>
  <c r="D387" i="4"/>
  <c r="N387" i="4"/>
  <c r="P387" i="4" s="1"/>
  <c r="Q387" i="4" s="1"/>
  <c r="C387" i="4"/>
  <c r="E387" i="4" s="1"/>
  <c r="F386" i="4"/>
  <c r="F387" i="4" l="1"/>
  <c r="B389" i="4"/>
  <c r="N388" i="4"/>
  <c r="P388" i="4" s="1"/>
  <c r="Q388" i="4" s="1"/>
  <c r="O388" i="4"/>
  <c r="C388" i="4"/>
  <c r="D388" i="4"/>
  <c r="E388" i="4" l="1"/>
  <c r="B390" i="4"/>
  <c r="N389" i="4"/>
  <c r="P389" i="4" s="1"/>
  <c r="Q389" i="4" s="1"/>
  <c r="O389" i="4"/>
  <c r="D389" i="4"/>
  <c r="C389" i="4"/>
  <c r="E389" i="4" s="1"/>
  <c r="F388" i="4"/>
  <c r="F389" i="4" l="1"/>
  <c r="B391" i="4"/>
  <c r="O390" i="4"/>
  <c r="N390" i="4"/>
  <c r="P390" i="4" s="1"/>
  <c r="Q390" i="4" s="1"/>
  <c r="C390" i="4"/>
  <c r="D390" i="4"/>
  <c r="E390" i="4" l="1"/>
  <c r="B392" i="4"/>
  <c r="N391" i="4"/>
  <c r="P391" i="4" s="1"/>
  <c r="Q391" i="4" s="1"/>
  <c r="O391" i="4"/>
  <c r="D391" i="4"/>
  <c r="C391" i="4"/>
  <c r="F390" i="4"/>
  <c r="E391" i="4" l="1"/>
  <c r="F391" i="4" s="1"/>
  <c r="B393" i="4"/>
  <c r="N392" i="4"/>
  <c r="P392" i="4" s="1"/>
  <c r="Q392" i="4" s="1"/>
  <c r="O392" i="4"/>
  <c r="C392" i="4"/>
  <c r="D392" i="4"/>
  <c r="E392" i="4" l="1"/>
  <c r="B394" i="4"/>
  <c r="O393" i="4"/>
  <c r="D393" i="4"/>
  <c r="N393" i="4"/>
  <c r="P393" i="4" s="1"/>
  <c r="Q393" i="4" s="1"/>
  <c r="C393" i="4"/>
  <c r="E393" i="4" s="1"/>
  <c r="F392" i="4"/>
  <c r="F393" i="4" l="1"/>
  <c r="B395" i="4"/>
  <c r="N394" i="4"/>
  <c r="P394" i="4" s="1"/>
  <c r="Q394" i="4" s="1"/>
  <c r="O394" i="4"/>
  <c r="C394" i="4"/>
  <c r="D394" i="4"/>
  <c r="E394" i="4" l="1"/>
  <c r="B396" i="4"/>
  <c r="O395" i="4"/>
  <c r="N395" i="4"/>
  <c r="P395" i="4" s="1"/>
  <c r="Q395" i="4" s="1"/>
  <c r="D395" i="4"/>
  <c r="C395" i="4"/>
  <c r="F394" i="4"/>
  <c r="E395" i="4" l="1"/>
  <c r="F395" i="4"/>
  <c r="B397" i="4"/>
  <c r="N396" i="4"/>
  <c r="P396" i="4" s="1"/>
  <c r="Q396" i="4" s="1"/>
  <c r="O396" i="4"/>
  <c r="C396" i="4"/>
  <c r="D396" i="4"/>
  <c r="E396" i="4" l="1"/>
  <c r="B398" i="4"/>
  <c r="O397" i="4"/>
  <c r="N397" i="4"/>
  <c r="P397" i="4" s="1"/>
  <c r="Q397" i="4" s="1"/>
  <c r="D397" i="4"/>
  <c r="C397" i="4"/>
  <c r="E397" i="4" s="1"/>
  <c r="F396" i="4"/>
  <c r="F397" i="4" l="1"/>
  <c r="B399" i="4"/>
  <c r="O398" i="4"/>
  <c r="N398" i="4"/>
  <c r="P398" i="4" s="1"/>
  <c r="Q398" i="4" s="1"/>
  <c r="C398" i="4"/>
  <c r="D398" i="4"/>
  <c r="E398" i="4" l="1"/>
  <c r="F398" i="4" s="1"/>
  <c r="B400" i="4"/>
  <c r="N399" i="4"/>
  <c r="P399" i="4" s="1"/>
  <c r="Q399" i="4" s="1"/>
  <c r="O399" i="4"/>
  <c r="D399" i="4"/>
  <c r="C399" i="4"/>
  <c r="E399" i="4" l="1"/>
  <c r="F399" i="4" s="1"/>
  <c r="B401" i="4"/>
  <c r="N400" i="4"/>
  <c r="P400" i="4" s="1"/>
  <c r="Q400" i="4" s="1"/>
  <c r="O400" i="4"/>
  <c r="C400" i="4"/>
  <c r="D400" i="4"/>
  <c r="E400" i="4" l="1"/>
  <c r="F400" i="4" s="1"/>
  <c r="B402" i="4"/>
  <c r="O401" i="4"/>
  <c r="N401" i="4"/>
  <c r="P401" i="4" s="1"/>
  <c r="Q401" i="4" s="1"/>
  <c r="D401" i="4"/>
  <c r="C401" i="4"/>
  <c r="E401" i="4" l="1"/>
  <c r="F401" i="4"/>
  <c r="B403" i="4"/>
  <c r="O402" i="4"/>
  <c r="N402" i="4"/>
  <c r="P402" i="4" s="1"/>
  <c r="Q402" i="4" s="1"/>
  <c r="C402" i="4"/>
  <c r="D402" i="4"/>
  <c r="E402" i="4" l="1"/>
  <c r="F402" i="4" s="1"/>
  <c r="B404" i="4"/>
  <c r="O403" i="4"/>
  <c r="N403" i="4"/>
  <c r="P403" i="4" s="1"/>
  <c r="Q403" i="4" s="1"/>
  <c r="D403" i="4"/>
  <c r="C403" i="4"/>
  <c r="E403" i="4" l="1"/>
  <c r="B405" i="4"/>
  <c r="N404" i="4"/>
  <c r="P404" i="4" s="1"/>
  <c r="Q404" i="4" s="1"/>
  <c r="O404" i="4"/>
  <c r="C404" i="4"/>
  <c r="D404" i="4"/>
  <c r="F403" i="4"/>
  <c r="E404" i="4" l="1"/>
  <c r="F404" i="4" s="1"/>
  <c r="B406" i="4"/>
  <c r="N405" i="4"/>
  <c r="P405" i="4" s="1"/>
  <c r="O405" i="4"/>
  <c r="D405" i="4"/>
  <c r="C405" i="4"/>
  <c r="E405" i="4" l="1"/>
  <c r="Q405" i="4"/>
  <c r="B407" i="4"/>
  <c r="O406" i="4"/>
  <c r="N406" i="4"/>
  <c r="P406" i="4" s="1"/>
  <c r="Q406" i="4" s="1"/>
  <c r="C406" i="4"/>
  <c r="D406" i="4"/>
  <c r="F405" i="4"/>
  <c r="E406" i="4" l="1"/>
  <c r="F406" i="4"/>
  <c r="B408" i="4"/>
  <c r="N407" i="4"/>
  <c r="P407" i="4" s="1"/>
  <c r="Q407" i="4" s="1"/>
  <c r="O407" i="4"/>
  <c r="D407" i="4"/>
  <c r="C407" i="4"/>
  <c r="E407" i="4" s="1"/>
  <c r="B409" i="4" l="1"/>
  <c r="N408" i="4"/>
  <c r="P408" i="4" s="1"/>
  <c r="Q408" i="4" s="1"/>
  <c r="O408" i="4"/>
  <c r="C408" i="4"/>
  <c r="D408" i="4"/>
  <c r="F407" i="4"/>
  <c r="E408" i="4" l="1"/>
  <c r="F408" i="4"/>
  <c r="B410" i="4"/>
  <c r="O409" i="4"/>
  <c r="N409" i="4"/>
  <c r="P409" i="4" s="1"/>
  <c r="Q409" i="4" s="1"/>
  <c r="D409" i="4"/>
  <c r="C409" i="4"/>
  <c r="E409" i="4" s="1"/>
  <c r="B411" i="4" l="1"/>
  <c r="N410" i="4"/>
  <c r="P410" i="4" s="1"/>
  <c r="Q410" i="4" s="1"/>
  <c r="O410" i="4"/>
  <c r="C410" i="4"/>
  <c r="D410" i="4"/>
  <c r="F409" i="4"/>
  <c r="E410" i="4" l="1"/>
  <c r="F410" i="4" s="1"/>
  <c r="B412" i="4"/>
  <c r="O411" i="4"/>
  <c r="N411" i="4"/>
  <c r="P411" i="4" s="1"/>
  <c r="Q411" i="4" s="1"/>
  <c r="D411" i="4"/>
  <c r="C411" i="4"/>
  <c r="E411" i="4" s="1"/>
  <c r="B413" i="4" l="1"/>
  <c r="N412" i="4"/>
  <c r="P412" i="4" s="1"/>
  <c r="Q412" i="4" s="1"/>
  <c r="O412" i="4"/>
  <c r="C412" i="4"/>
  <c r="D412" i="4"/>
  <c r="F411" i="4"/>
  <c r="E412" i="4" l="1"/>
  <c r="F412" i="4" s="1"/>
  <c r="B414" i="4"/>
  <c r="N413" i="4"/>
  <c r="P413" i="4" s="1"/>
  <c r="Q413" i="4" s="1"/>
  <c r="D413" i="4"/>
  <c r="O413" i="4"/>
  <c r="C413" i="4"/>
  <c r="E413" i="4" l="1"/>
  <c r="F413" i="4"/>
  <c r="B415" i="4"/>
  <c r="O414" i="4"/>
  <c r="N414" i="4"/>
  <c r="P414" i="4" s="1"/>
  <c r="Q414" i="4" s="1"/>
  <c r="C414" i="4"/>
  <c r="D414" i="4"/>
  <c r="E414" i="4" l="1"/>
  <c r="F414" i="4" s="1"/>
  <c r="B416" i="4"/>
  <c r="N415" i="4"/>
  <c r="P415" i="4" s="1"/>
  <c r="Q415" i="4" s="1"/>
  <c r="O415" i="4"/>
  <c r="D415" i="4"/>
  <c r="C415" i="4"/>
  <c r="E415" i="4" l="1"/>
  <c r="B417" i="4"/>
  <c r="N416" i="4"/>
  <c r="P416" i="4" s="1"/>
  <c r="Q416" i="4" s="1"/>
  <c r="O416" i="4"/>
  <c r="C416" i="4"/>
  <c r="D416" i="4"/>
  <c r="F415" i="4"/>
  <c r="E416" i="4" l="1"/>
  <c r="F416" i="4"/>
  <c r="B418" i="4"/>
  <c r="O417" i="4"/>
  <c r="N417" i="4"/>
  <c r="P417" i="4" s="1"/>
  <c r="Q417" i="4" s="1"/>
  <c r="D417" i="4"/>
  <c r="C417" i="4"/>
  <c r="E417" i="4" l="1"/>
  <c r="B419" i="4"/>
  <c r="N418" i="4"/>
  <c r="P418" i="4" s="1"/>
  <c r="Q418" i="4" s="1"/>
  <c r="C418" i="4"/>
  <c r="O418" i="4"/>
  <c r="D418" i="4"/>
  <c r="F417" i="4"/>
  <c r="E418" i="4" l="1"/>
  <c r="F418" i="4" s="1"/>
  <c r="B420" i="4"/>
  <c r="O419" i="4"/>
  <c r="N419" i="4"/>
  <c r="P419" i="4" s="1"/>
  <c r="Q419" i="4" s="1"/>
  <c r="D419" i="4"/>
  <c r="C419" i="4"/>
  <c r="E419" i="4" s="1"/>
  <c r="F419" i="4" l="1"/>
  <c r="B421" i="4"/>
  <c r="N420" i="4"/>
  <c r="P420" i="4" s="1"/>
  <c r="O420" i="4"/>
  <c r="C420" i="4"/>
  <c r="D420" i="4"/>
  <c r="E420" i="4" l="1"/>
  <c r="F420" i="4" s="1"/>
  <c r="Q420" i="4"/>
  <c r="B422" i="4"/>
  <c r="N421" i="4"/>
  <c r="P421" i="4" s="1"/>
  <c r="Q421" i="4" s="1"/>
  <c r="O421" i="4"/>
  <c r="D421" i="4"/>
  <c r="C421" i="4"/>
  <c r="E421" i="4" l="1"/>
  <c r="F421" i="4" s="1"/>
  <c r="B423" i="4"/>
  <c r="O422" i="4"/>
  <c r="C422" i="4"/>
  <c r="D422" i="4"/>
  <c r="N422" i="4"/>
  <c r="P422" i="4" s="1"/>
  <c r="Q422" i="4" s="1"/>
  <c r="E422" i="4" l="1"/>
  <c r="B424" i="4"/>
  <c r="N423" i="4"/>
  <c r="P423" i="4" s="1"/>
  <c r="Q423" i="4" s="1"/>
  <c r="O423" i="4"/>
  <c r="D423" i="4"/>
  <c r="C423" i="4"/>
  <c r="E423" i="4" s="1"/>
  <c r="F422" i="4"/>
  <c r="F423" i="4" l="1"/>
  <c r="B425" i="4"/>
  <c r="N424" i="4"/>
  <c r="P424" i="4" s="1"/>
  <c r="Q424" i="4" s="1"/>
  <c r="O424" i="4"/>
  <c r="C424" i="4"/>
  <c r="D424" i="4"/>
  <c r="E424" i="4" l="1"/>
  <c r="B426" i="4"/>
  <c r="O425" i="4"/>
  <c r="N425" i="4"/>
  <c r="P425" i="4" s="1"/>
  <c r="Q425" i="4" s="1"/>
  <c r="D425" i="4"/>
  <c r="C425" i="4"/>
  <c r="E425" i="4" s="1"/>
  <c r="F424" i="4"/>
  <c r="F425" i="4" l="1"/>
  <c r="B427" i="4"/>
  <c r="N426" i="4"/>
  <c r="P426" i="4" s="1"/>
  <c r="Q426" i="4" s="1"/>
  <c r="O426" i="4"/>
  <c r="C426" i="4"/>
  <c r="D426" i="4"/>
  <c r="B428" i="4" l="1"/>
  <c r="O427" i="4"/>
  <c r="N427" i="4"/>
  <c r="P427" i="4" s="1"/>
  <c r="Q427" i="4" s="1"/>
  <c r="D427" i="4"/>
  <c r="C427" i="4"/>
  <c r="E426" i="4"/>
  <c r="F426" i="4" s="1"/>
  <c r="E427" i="4" l="1"/>
  <c r="F427" i="4"/>
  <c r="B429" i="4"/>
  <c r="N428" i="4"/>
  <c r="P428" i="4" s="1"/>
  <c r="O428" i="4"/>
  <c r="C428" i="4"/>
  <c r="D428" i="4"/>
  <c r="E428" i="4" l="1"/>
  <c r="Q428" i="4"/>
  <c r="B430" i="4"/>
  <c r="N429" i="4"/>
  <c r="P429" i="4" s="1"/>
  <c r="Q429" i="4" s="1"/>
  <c r="O429" i="4"/>
  <c r="D429" i="4"/>
  <c r="C429" i="4"/>
  <c r="F428" i="4"/>
  <c r="E429" i="4" l="1"/>
  <c r="F429" i="4" s="1"/>
  <c r="B431" i="4"/>
  <c r="O430" i="4"/>
  <c r="N430" i="4"/>
  <c r="P430" i="4" s="1"/>
  <c r="Q430" i="4" s="1"/>
  <c r="C430" i="4"/>
  <c r="D430" i="4"/>
  <c r="E430" i="4" l="1"/>
  <c r="B432" i="4"/>
  <c r="N431" i="4"/>
  <c r="P431" i="4" s="1"/>
  <c r="Q431" i="4" s="1"/>
  <c r="O431" i="4"/>
  <c r="D431" i="4"/>
  <c r="C431" i="4"/>
  <c r="F430" i="4"/>
  <c r="E431" i="4" l="1"/>
  <c r="F431" i="4"/>
  <c r="B433" i="4"/>
  <c r="N432" i="4"/>
  <c r="P432" i="4" s="1"/>
  <c r="Q432" i="4" s="1"/>
  <c r="O432" i="4"/>
  <c r="C432" i="4"/>
  <c r="D432" i="4"/>
  <c r="E432" i="4" l="1"/>
  <c r="B434" i="4"/>
  <c r="O433" i="4"/>
  <c r="N433" i="4"/>
  <c r="P433" i="4" s="1"/>
  <c r="Q433" i="4" s="1"/>
  <c r="D433" i="4"/>
  <c r="C433" i="4"/>
  <c r="F432" i="4"/>
  <c r="E433" i="4" l="1"/>
  <c r="F433" i="4"/>
  <c r="B435" i="4"/>
  <c r="N434" i="4"/>
  <c r="P434" i="4" s="1"/>
  <c r="Q434" i="4" s="1"/>
  <c r="O434" i="4"/>
  <c r="C434" i="4"/>
  <c r="D434" i="4"/>
  <c r="E434" i="4" l="1"/>
  <c r="B436" i="4"/>
  <c r="O435" i="4"/>
  <c r="N435" i="4"/>
  <c r="P435" i="4" s="1"/>
  <c r="Q435" i="4" s="1"/>
  <c r="D435" i="4"/>
  <c r="C435" i="4"/>
  <c r="E435" i="4" s="1"/>
  <c r="F434" i="4"/>
  <c r="F435" i="4" l="1"/>
  <c r="B437" i="4"/>
  <c r="N436" i="4"/>
  <c r="P436" i="4" s="1"/>
  <c r="Q436" i="4" s="1"/>
  <c r="O436" i="4"/>
  <c r="C436" i="4"/>
  <c r="D436" i="4"/>
  <c r="E436" i="4" l="1"/>
  <c r="B438" i="4"/>
  <c r="N437" i="4"/>
  <c r="P437" i="4" s="1"/>
  <c r="Q437" i="4" s="1"/>
  <c r="O437" i="4"/>
  <c r="D437" i="4"/>
  <c r="C437" i="4"/>
  <c r="F436" i="4"/>
  <c r="E437" i="4" l="1"/>
  <c r="F437" i="4" s="1"/>
  <c r="B439" i="4"/>
  <c r="O438" i="4"/>
  <c r="N438" i="4"/>
  <c r="P438" i="4" s="1"/>
  <c r="Q438" i="4" s="1"/>
  <c r="C438" i="4"/>
  <c r="D438" i="4"/>
  <c r="E438" i="4" l="1"/>
  <c r="B440" i="4"/>
  <c r="O439" i="4"/>
  <c r="N439" i="4"/>
  <c r="P439" i="4" s="1"/>
  <c r="Q439" i="4" s="1"/>
  <c r="D439" i="4"/>
  <c r="C439" i="4"/>
  <c r="F438" i="4"/>
  <c r="E439" i="4" l="1"/>
  <c r="F439" i="4"/>
  <c r="B441" i="4"/>
  <c r="N440" i="4"/>
  <c r="P440" i="4" s="1"/>
  <c r="Q440" i="4" s="1"/>
  <c r="O440" i="4"/>
  <c r="C440" i="4"/>
  <c r="D440" i="4"/>
  <c r="E440" i="4" l="1"/>
  <c r="B442" i="4"/>
  <c r="O441" i="4"/>
  <c r="N441" i="4"/>
  <c r="P441" i="4" s="1"/>
  <c r="Q441" i="4" s="1"/>
  <c r="D441" i="4"/>
  <c r="C441" i="4"/>
  <c r="F440" i="4"/>
  <c r="E441" i="4" l="1"/>
  <c r="F441" i="4"/>
  <c r="B443" i="4"/>
  <c r="N442" i="4"/>
  <c r="P442" i="4" s="1"/>
  <c r="Q442" i="4" s="1"/>
  <c r="O442" i="4"/>
  <c r="C442" i="4"/>
  <c r="D442" i="4"/>
  <c r="E442" i="4" l="1"/>
  <c r="B444" i="4"/>
  <c r="O443" i="4"/>
  <c r="N443" i="4"/>
  <c r="P443" i="4" s="1"/>
  <c r="Q443" i="4" s="1"/>
  <c r="D443" i="4"/>
  <c r="C443" i="4"/>
  <c r="F442" i="4"/>
  <c r="B445" i="4" l="1"/>
  <c r="N444" i="4"/>
  <c r="P444" i="4" s="1"/>
  <c r="Q444" i="4" s="1"/>
  <c r="O444" i="4"/>
  <c r="C444" i="4"/>
  <c r="D444" i="4"/>
  <c r="E443" i="4"/>
  <c r="F443" i="4" s="1"/>
  <c r="E444" i="4" l="1"/>
  <c r="F444" i="4"/>
  <c r="B446" i="4"/>
  <c r="O445" i="4"/>
  <c r="N445" i="4"/>
  <c r="P445" i="4" s="1"/>
  <c r="Q445" i="4" s="1"/>
  <c r="D445" i="4"/>
  <c r="C445" i="4"/>
  <c r="E445" i="4" l="1"/>
  <c r="F445" i="4" s="1"/>
  <c r="B447" i="4"/>
  <c r="O446" i="4"/>
  <c r="N446" i="4"/>
  <c r="P446" i="4" s="1"/>
  <c r="Q446" i="4" s="1"/>
  <c r="C446" i="4"/>
  <c r="D446" i="4"/>
  <c r="E446" i="4" l="1"/>
  <c r="F446" i="4" s="1"/>
  <c r="B448" i="4"/>
  <c r="N447" i="4"/>
  <c r="P447" i="4" s="1"/>
  <c r="Q447" i="4" s="1"/>
  <c r="O447" i="4"/>
  <c r="D447" i="4"/>
  <c r="C447" i="4"/>
  <c r="E447" i="4" l="1"/>
  <c r="F447" i="4" s="1"/>
  <c r="B449" i="4"/>
  <c r="N448" i="4"/>
  <c r="P448" i="4" s="1"/>
  <c r="Q448" i="4" s="1"/>
  <c r="O448" i="4"/>
  <c r="C448" i="4"/>
  <c r="D448" i="4"/>
  <c r="E448" i="4" l="1"/>
  <c r="F448" i="4"/>
  <c r="B450" i="4"/>
  <c r="O449" i="4"/>
  <c r="N449" i="4"/>
  <c r="P449" i="4" s="1"/>
  <c r="Q449" i="4" s="1"/>
  <c r="D449" i="4"/>
  <c r="C449" i="4"/>
  <c r="E449" i="4" l="1"/>
  <c r="B451" i="4"/>
  <c r="N450" i="4"/>
  <c r="P450" i="4" s="1"/>
  <c r="Q450" i="4" s="1"/>
  <c r="O450" i="4"/>
  <c r="C450" i="4"/>
  <c r="D450" i="4"/>
  <c r="F449" i="4"/>
  <c r="E450" i="4" l="1"/>
  <c r="B452" i="4"/>
  <c r="O451" i="4"/>
  <c r="N451" i="4"/>
  <c r="P451" i="4" s="1"/>
  <c r="Q451" i="4" s="1"/>
  <c r="D451" i="4"/>
  <c r="C451" i="4"/>
  <c r="E451" i="4" s="1"/>
  <c r="F450" i="4"/>
  <c r="F451" i="4" l="1"/>
  <c r="B453" i="4"/>
  <c r="N452" i="4"/>
  <c r="P452" i="4" s="1"/>
  <c r="Q452" i="4" s="1"/>
  <c r="O452" i="4"/>
  <c r="C452" i="4"/>
  <c r="D452" i="4"/>
  <c r="E452" i="4" l="1"/>
  <c r="B454" i="4"/>
  <c r="N453" i="4"/>
  <c r="P453" i="4" s="1"/>
  <c r="Q453" i="4" s="1"/>
  <c r="D453" i="4"/>
  <c r="O453" i="4"/>
  <c r="C453" i="4"/>
  <c r="F452" i="4"/>
  <c r="E453" i="4" l="1"/>
  <c r="F453" i="4"/>
  <c r="B455" i="4"/>
  <c r="O454" i="4"/>
  <c r="N454" i="4"/>
  <c r="P454" i="4" s="1"/>
  <c r="Q454" i="4" s="1"/>
  <c r="C454" i="4"/>
  <c r="D454" i="4"/>
  <c r="E454" i="4" l="1"/>
  <c r="B456" i="4"/>
  <c r="N455" i="4"/>
  <c r="P455" i="4" s="1"/>
  <c r="Q455" i="4" s="1"/>
  <c r="D455" i="4"/>
  <c r="O455" i="4"/>
  <c r="C455" i="4"/>
  <c r="F454" i="4"/>
  <c r="E455" i="4" l="1"/>
  <c r="F455" i="4"/>
  <c r="B457" i="4"/>
  <c r="N456" i="4"/>
  <c r="P456" i="4" s="1"/>
  <c r="Q456" i="4" s="1"/>
  <c r="O456" i="4"/>
  <c r="C456" i="4"/>
  <c r="D456" i="4"/>
  <c r="E456" i="4" l="1"/>
  <c r="B458" i="4"/>
  <c r="O457" i="4"/>
  <c r="N457" i="4"/>
  <c r="P457" i="4" s="1"/>
  <c r="Q457" i="4" s="1"/>
  <c r="D457" i="4"/>
  <c r="C457" i="4"/>
  <c r="F456" i="4"/>
  <c r="E457" i="4" l="1"/>
  <c r="F457" i="4" s="1"/>
  <c r="B459" i="4"/>
  <c r="N458" i="4"/>
  <c r="P458" i="4" s="1"/>
  <c r="Q458" i="4" s="1"/>
  <c r="O458" i="4"/>
  <c r="C458" i="4"/>
  <c r="D458" i="4"/>
  <c r="E458" i="4" l="1"/>
  <c r="F458" i="4" s="1"/>
  <c r="B460" i="4"/>
  <c r="O459" i="4"/>
  <c r="N459" i="4"/>
  <c r="P459" i="4" s="1"/>
  <c r="Q459" i="4" s="1"/>
  <c r="D459" i="4"/>
  <c r="C459" i="4"/>
  <c r="B461" i="4" l="1"/>
  <c r="N460" i="4"/>
  <c r="P460" i="4" s="1"/>
  <c r="Q460" i="4" s="1"/>
  <c r="O460" i="4"/>
  <c r="C460" i="4"/>
  <c r="D460" i="4"/>
  <c r="E459" i="4"/>
  <c r="F459" i="4" s="1"/>
  <c r="E460" i="4" l="1"/>
  <c r="F460" i="4"/>
  <c r="B462" i="4"/>
  <c r="N461" i="4"/>
  <c r="P461" i="4" s="1"/>
  <c r="Q461" i="4" s="1"/>
  <c r="D461" i="4"/>
  <c r="O461" i="4"/>
  <c r="C461" i="4"/>
  <c r="E461" i="4" l="1"/>
  <c r="F461" i="4" s="1"/>
  <c r="B463" i="4"/>
  <c r="O462" i="4"/>
  <c r="N462" i="4"/>
  <c r="P462" i="4" s="1"/>
  <c r="Q462" i="4" s="1"/>
  <c r="C462" i="4"/>
  <c r="D462" i="4"/>
  <c r="E462" i="4" l="1"/>
  <c r="F462" i="4" s="1"/>
  <c r="B464" i="4"/>
  <c r="N463" i="4"/>
  <c r="P463" i="4" s="1"/>
  <c r="Q463" i="4" s="1"/>
  <c r="O463" i="4"/>
  <c r="D463" i="4"/>
  <c r="C463" i="4"/>
  <c r="E463" i="4" l="1"/>
  <c r="B465" i="4"/>
  <c r="N464" i="4"/>
  <c r="P464" i="4" s="1"/>
  <c r="Q464" i="4" s="1"/>
  <c r="O464" i="4"/>
  <c r="C464" i="4"/>
  <c r="D464" i="4"/>
  <c r="F463" i="4"/>
  <c r="E464" i="4" l="1"/>
  <c r="F464" i="4"/>
  <c r="B466" i="4"/>
  <c r="O465" i="4"/>
  <c r="N465" i="4"/>
  <c r="P465" i="4" s="1"/>
  <c r="Q465" i="4" s="1"/>
  <c r="D465" i="4"/>
  <c r="C465" i="4"/>
  <c r="E465" i="4" s="1"/>
  <c r="B467" i="4" l="1"/>
  <c r="N466" i="4"/>
  <c r="P466" i="4" s="1"/>
  <c r="Q466" i="4" s="1"/>
  <c r="O466" i="4"/>
  <c r="C466" i="4"/>
  <c r="D466" i="4"/>
  <c r="F465" i="4"/>
  <c r="E466" i="4" l="1"/>
  <c r="F466" i="4"/>
  <c r="B468" i="4"/>
  <c r="O467" i="4"/>
  <c r="N467" i="4"/>
  <c r="P467" i="4" s="1"/>
  <c r="Q467" i="4" s="1"/>
  <c r="D467" i="4"/>
  <c r="C467" i="4"/>
  <c r="E467" i="4" l="1"/>
  <c r="F467" i="4" s="1"/>
  <c r="B469" i="4"/>
  <c r="N468" i="4"/>
  <c r="P468" i="4" s="1"/>
  <c r="Q468" i="4" s="1"/>
  <c r="O468" i="4"/>
  <c r="C468" i="4"/>
  <c r="D468" i="4"/>
  <c r="E468" i="4" l="1"/>
  <c r="F468" i="4" s="1"/>
  <c r="B470" i="4"/>
  <c r="N469" i="4"/>
  <c r="P469" i="4" s="1"/>
  <c r="Q469" i="4" s="1"/>
  <c r="O469" i="4"/>
  <c r="D469" i="4"/>
  <c r="C469" i="4"/>
  <c r="E469" i="4" l="1"/>
  <c r="F469" i="4" s="1"/>
  <c r="B471" i="4"/>
  <c r="O470" i="4"/>
  <c r="N470" i="4"/>
  <c r="P470" i="4" s="1"/>
  <c r="Q470" i="4" s="1"/>
  <c r="C470" i="4"/>
  <c r="D470" i="4"/>
  <c r="E470" i="4" l="1"/>
  <c r="F470" i="4" s="1"/>
  <c r="B472" i="4"/>
  <c r="N471" i="4"/>
  <c r="P471" i="4" s="1"/>
  <c r="Q471" i="4" s="1"/>
  <c r="O471" i="4"/>
  <c r="D471" i="4"/>
  <c r="C471" i="4"/>
  <c r="E471" i="4" s="1"/>
  <c r="F471" i="4" l="1"/>
  <c r="B473" i="4"/>
  <c r="N472" i="4"/>
  <c r="P472" i="4" s="1"/>
  <c r="Q472" i="4" s="1"/>
  <c r="O472" i="4"/>
  <c r="C472" i="4"/>
  <c r="D472" i="4"/>
  <c r="E472" i="4" l="1"/>
  <c r="F472" i="4" s="1"/>
  <c r="B474" i="4"/>
  <c r="O473" i="4"/>
  <c r="N473" i="4"/>
  <c r="P473" i="4" s="1"/>
  <c r="Q473" i="4" s="1"/>
  <c r="D473" i="4"/>
  <c r="C473" i="4"/>
  <c r="E473" i="4" s="1"/>
  <c r="B475" i="4" l="1"/>
  <c r="N474" i="4"/>
  <c r="P474" i="4" s="1"/>
  <c r="Q474" i="4" s="1"/>
  <c r="O474" i="4"/>
  <c r="C474" i="4"/>
  <c r="D474" i="4"/>
  <c r="F473" i="4"/>
  <c r="E474" i="4" l="1"/>
  <c r="F474" i="4" s="1"/>
  <c r="B476" i="4"/>
  <c r="O475" i="4"/>
  <c r="N475" i="4"/>
  <c r="P475" i="4" s="1"/>
  <c r="Q475" i="4" s="1"/>
  <c r="D475" i="4"/>
  <c r="C475" i="4"/>
  <c r="E475" i="4" s="1"/>
  <c r="F475" i="4" l="1"/>
  <c r="B477" i="4"/>
  <c r="N476" i="4"/>
  <c r="P476" i="4" s="1"/>
  <c r="Q476" i="4" s="1"/>
  <c r="O476" i="4"/>
  <c r="C476" i="4"/>
  <c r="D476" i="4"/>
  <c r="E476" i="4" l="1"/>
  <c r="F476" i="4" s="1"/>
  <c r="B478" i="4"/>
  <c r="N477" i="4"/>
  <c r="P477" i="4" s="1"/>
  <c r="Q477" i="4" s="1"/>
  <c r="O477" i="4"/>
  <c r="D477" i="4"/>
  <c r="C477" i="4"/>
  <c r="E477" i="4" s="1"/>
  <c r="B479" i="4" l="1"/>
  <c r="O478" i="4"/>
  <c r="N478" i="4"/>
  <c r="P478" i="4" s="1"/>
  <c r="Q478" i="4" s="1"/>
  <c r="C478" i="4"/>
  <c r="D478" i="4"/>
  <c r="F477" i="4"/>
  <c r="E478" i="4" l="1"/>
  <c r="F478" i="4" s="1"/>
  <c r="B480" i="4"/>
  <c r="N479" i="4"/>
  <c r="P479" i="4" s="1"/>
  <c r="Q479" i="4" s="1"/>
  <c r="O479" i="4"/>
  <c r="D479" i="4"/>
  <c r="C479" i="4"/>
  <c r="E479" i="4" l="1"/>
  <c r="F479" i="4"/>
  <c r="B481" i="4"/>
  <c r="N480" i="4"/>
  <c r="P480" i="4" s="1"/>
  <c r="Q480" i="4" s="1"/>
  <c r="O480" i="4"/>
  <c r="C480" i="4"/>
  <c r="D480" i="4"/>
  <c r="E480" i="4" l="1"/>
  <c r="F480" i="4" s="1"/>
  <c r="B482" i="4"/>
  <c r="O481" i="4"/>
  <c r="N481" i="4"/>
  <c r="P481" i="4" s="1"/>
  <c r="Q481" i="4" s="1"/>
  <c r="D481" i="4"/>
  <c r="C481" i="4"/>
  <c r="E481" i="4" s="1"/>
  <c r="F481" i="4" s="1"/>
  <c r="B483" i="4" l="1"/>
  <c r="O482" i="4"/>
  <c r="N482" i="4"/>
  <c r="P482" i="4" s="1"/>
  <c r="Q482" i="4" s="1"/>
  <c r="C482" i="4"/>
  <c r="D482" i="4"/>
  <c r="E482" i="4" l="1"/>
  <c r="F482" i="4" s="1"/>
  <c r="B484" i="4"/>
  <c r="O483" i="4"/>
  <c r="N483" i="4"/>
  <c r="P483" i="4" s="1"/>
  <c r="Q483" i="4" s="1"/>
  <c r="D483" i="4"/>
  <c r="C483" i="4"/>
  <c r="E483" i="4" l="1"/>
  <c r="B485" i="4"/>
  <c r="N484" i="4"/>
  <c r="P484" i="4" s="1"/>
  <c r="Q484" i="4" s="1"/>
  <c r="O484" i="4"/>
  <c r="C484" i="4"/>
  <c r="D484" i="4"/>
  <c r="F483" i="4"/>
  <c r="E484" i="4" l="1"/>
  <c r="F484" i="4"/>
  <c r="B486" i="4"/>
  <c r="N485" i="4"/>
  <c r="P485" i="4" s="1"/>
  <c r="Q485" i="4" s="1"/>
  <c r="O485" i="4"/>
  <c r="D485" i="4"/>
  <c r="C485" i="4"/>
  <c r="E485" i="4" s="1"/>
  <c r="B487" i="4" l="1"/>
  <c r="O486" i="4"/>
  <c r="N486" i="4"/>
  <c r="P486" i="4" s="1"/>
  <c r="Q486" i="4" s="1"/>
  <c r="C486" i="4"/>
  <c r="D486" i="4"/>
  <c r="F485" i="4"/>
  <c r="E486" i="4" l="1"/>
  <c r="F486" i="4" s="1"/>
  <c r="B488" i="4"/>
  <c r="O487" i="4"/>
  <c r="N487" i="4"/>
  <c r="P487" i="4" s="1"/>
  <c r="Q487" i="4" s="1"/>
  <c r="D487" i="4"/>
  <c r="C487" i="4"/>
  <c r="E487" i="4" l="1"/>
  <c r="F487" i="4"/>
  <c r="B489" i="4"/>
  <c r="N488" i="4"/>
  <c r="P488" i="4" s="1"/>
  <c r="Q488" i="4" s="1"/>
  <c r="O488" i="4"/>
  <c r="C488" i="4"/>
  <c r="D488" i="4"/>
  <c r="E488" i="4" l="1"/>
  <c r="F488" i="4" s="1"/>
  <c r="B490" i="4"/>
  <c r="O489" i="4"/>
  <c r="N489" i="4"/>
  <c r="P489" i="4" s="1"/>
  <c r="Q489" i="4" s="1"/>
  <c r="D489" i="4"/>
  <c r="C489" i="4"/>
  <c r="E489" i="4" l="1"/>
  <c r="F489" i="4" s="1"/>
  <c r="B491" i="4"/>
  <c r="N490" i="4"/>
  <c r="P490" i="4" s="1"/>
  <c r="Q490" i="4" s="1"/>
  <c r="C490" i="4"/>
  <c r="D490" i="4"/>
  <c r="O490" i="4"/>
  <c r="E490" i="4" l="1"/>
  <c r="F490" i="4" s="1"/>
  <c r="B492" i="4"/>
  <c r="O491" i="4"/>
  <c r="N491" i="4"/>
  <c r="P491" i="4" s="1"/>
  <c r="Q491" i="4" s="1"/>
  <c r="D491" i="4"/>
  <c r="C491" i="4"/>
  <c r="E491" i="4" s="1"/>
  <c r="B493" i="4" l="1"/>
  <c r="N492" i="4"/>
  <c r="P492" i="4" s="1"/>
  <c r="Q492" i="4" s="1"/>
  <c r="O492" i="4"/>
  <c r="C492" i="4"/>
  <c r="D492" i="4"/>
  <c r="F491" i="4"/>
  <c r="E492" i="4" l="1"/>
  <c r="F492" i="4" s="1"/>
  <c r="B494" i="4"/>
  <c r="N493" i="4"/>
  <c r="P493" i="4" s="1"/>
  <c r="Q493" i="4" s="1"/>
  <c r="O493" i="4"/>
  <c r="D493" i="4"/>
  <c r="C493" i="4"/>
  <c r="E493" i="4" s="1"/>
  <c r="F493" i="4" l="1"/>
  <c r="B495" i="4"/>
  <c r="O494" i="4"/>
  <c r="N494" i="4"/>
  <c r="P494" i="4" s="1"/>
  <c r="Q494" i="4" s="1"/>
  <c r="C494" i="4"/>
  <c r="D494" i="4"/>
  <c r="E494" i="4" l="1"/>
  <c r="F494" i="4" s="1"/>
  <c r="B496" i="4"/>
  <c r="N495" i="4"/>
  <c r="P495" i="4" s="1"/>
  <c r="Q495" i="4" s="1"/>
  <c r="O495" i="4"/>
  <c r="D495" i="4"/>
  <c r="C495" i="4"/>
  <c r="E495" i="4" s="1"/>
  <c r="B497" i="4" l="1"/>
  <c r="N496" i="4"/>
  <c r="P496" i="4" s="1"/>
  <c r="Q496" i="4" s="1"/>
  <c r="O496" i="4"/>
  <c r="C496" i="4"/>
  <c r="D496" i="4"/>
  <c r="F495" i="4"/>
  <c r="E496" i="4" l="1"/>
  <c r="F496" i="4" s="1"/>
  <c r="B498" i="4"/>
  <c r="O497" i="4"/>
  <c r="N497" i="4"/>
  <c r="P497" i="4" s="1"/>
  <c r="Q497" i="4" s="1"/>
  <c r="D497" i="4"/>
  <c r="C497" i="4"/>
  <c r="E497" i="4" l="1"/>
  <c r="F497" i="4" s="1"/>
  <c r="B499" i="4"/>
  <c r="N498" i="4"/>
  <c r="P498" i="4" s="1"/>
  <c r="Q498" i="4" s="1"/>
  <c r="O498" i="4"/>
  <c r="C498" i="4"/>
  <c r="D498" i="4"/>
  <c r="E498" i="4" l="1"/>
  <c r="F498" i="4" s="1"/>
  <c r="B500" i="4"/>
  <c r="O499" i="4"/>
  <c r="N499" i="4"/>
  <c r="P499" i="4" s="1"/>
  <c r="Q499" i="4" s="1"/>
  <c r="D499" i="4"/>
  <c r="C499" i="4"/>
  <c r="E499" i="4" s="1"/>
  <c r="F499" i="4" l="1"/>
  <c r="B501" i="4"/>
  <c r="N500" i="4"/>
  <c r="P500" i="4" s="1"/>
  <c r="Q500" i="4" s="1"/>
  <c r="O500" i="4"/>
  <c r="C500" i="4"/>
  <c r="D500" i="4"/>
  <c r="E500" i="4" l="1"/>
  <c r="F500" i="4" s="1"/>
  <c r="B502" i="4"/>
  <c r="N501" i="4"/>
  <c r="P501" i="4" s="1"/>
  <c r="Q501" i="4" s="1"/>
  <c r="O501" i="4"/>
  <c r="D501" i="4"/>
  <c r="C501" i="4"/>
  <c r="E501" i="4" l="1"/>
  <c r="F501" i="4" s="1"/>
  <c r="B503" i="4"/>
  <c r="O502" i="4"/>
  <c r="N502" i="4"/>
  <c r="P502" i="4" s="1"/>
  <c r="Q502" i="4" s="1"/>
  <c r="C502" i="4"/>
  <c r="D502" i="4"/>
  <c r="E502" i="4" l="1"/>
  <c r="F502" i="4" s="1"/>
  <c r="B504" i="4"/>
  <c r="N503" i="4"/>
  <c r="P503" i="4" s="1"/>
  <c r="Q503" i="4" s="1"/>
  <c r="O503" i="4"/>
  <c r="D503" i="4"/>
  <c r="C503" i="4"/>
  <c r="E503" i="4" l="1"/>
  <c r="F503" i="4"/>
  <c r="B505" i="4"/>
  <c r="N504" i="4"/>
  <c r="P504" i="4" s="1"/>
  <c r="Q504" i="4" s="1"/>
  <c r="O504" i="4"/>
  <c r="C504" i="4"/>
  <c r="D504" i="4"/>
  <c r="E504" i="4" l="1"/>
  <c r="F504" i="4" s="1"/>
  <c r="B506" i="4"/>
  <c r="O505" i="4"/>
  <c r="N505" i="4"/>
  <c r="P505" i="4" s="1"/>
  <c r="Q505" i="4" s="1"/>
  <c r="D505" i="4"/>
  <c r="C505" i="4"/>
  <c r="E505" i="4" s="1"/>
  <c r="B507" i="4" l="1"/>
  <c r="N506" i="4"/>
  <c r="P506" i="4" s="1"/>
  <c r="Q506" i="4" s="1"/>
  <c r="O506" i="4"/>
  <c r="C506" i="4"/>
  <c r="D506" i="4"/>
  <c r="F505" i="4"/>
  <c r="E506" i="4" l="1"/>
  <c r="F506" i="4" s="1"/>
  <c r="B508" i="4"/>
  <c r="O507" i="4"/>
  <c r="N507" i="4"/>
  <c r="P507" i="4" s="1"/>
  <c r="Q507" i="4" s="1"/>
  <c r="D507" i="4"/>
  <c r="C507" i="4"/>
  <c r="E507" i="4" s="1"/>
  <c r="F507" i="4" l="1"/>
  <c r="B509" i="4"/>
  <c r="N508" i="4"/>
  <c r="P508" i="4" s="1"/>
  <c r="Q508" i="4" s="1"/>
  <c r="O508" i="4"/>
  <c r="C508" i="4"/>
  <c r="D508" i="4"/>
  <c r="E508" i="4" l="1"/>
  <c r="F508" i="4" s="1"/>
  <c r="B510" i="4"/>
  <c r="N509" i="4"/>
  <c r="P509" i="4" s="1"/>
  <c r="Q509" i="4" s="1"/>
  <c r="O509" i="4"/>
  <c r="D509" i="4"/>
  <c r="C509" i="4"/>
  <c r="E509" i="4" l="1"/>
  <c r="B511" i="4"/>
  <c r="O510" i="4"/>
  <c r="N510" i="4"/>
  <c r="P510" i="4" s="1"/>
  <c r="Q510" i="4" s="1"/>
  <c r="C510" i="4"/>
  <c r="D510" i="4"/>
  <c r="F509" i="4"/>
  <c r="E510" i="4" l="1"/>
  <c r="F510" i="4" s="1"/>
  <c r="B512" i="4"/>
  <c r="N511" i="4"/>
  <c r="P511" i="4" s="1"/>
  <c r="Q511" i="4" s="1"/>
  <c r="O511" i="4"/>
  <c r="D511" i="4"/>
  <c r="C511" i="4"/>
  <c r="E511" i="4" l="1"/>
  <c r="F511" i="4"/>
  <c r="B513" i="4"/>
  <c r="N512" i="4"/>
  <c r="P512" i="4" s="1"/>
  <c r="Q512" i="4" s="1"/>
  <c r="O512" i="4"/>
  <c r="C512" i="4"/>
  <c r="D512" i="4"/>
  <c r="E512" i="4" l="1"/>
  <c r="F512" i="4" s="1"/>
  <c r="B514" i="4"/>
  <c r="O513" i="4"/>
  <c r="N513" i="4"/>
  <c r="P513" i="4" s="1"/>
  <c r="Q513" i="4" s="1"/>
  <c r="D513" i="4"/>
  <c r="C513" i="4"/>
  <c r="E513" i="4" l="1"/>
  <c r="F513" i="4" s="1"/>
  <c r="B515" i="4"/>
  <c r="N514" i="4"/>
  <c r="P514" i="4" s="1"/>
  <c r="Q514" i="4" s="1"/>
  <c r="O514" i="4"/>
  <c r="C514" i="4"/>
  <c r="D514" i="4"/>
  <c r="E514" i="4" l="1"/>
  <c r="F514" i="4" s="1"/>
  <c r="B516" i="4"/>
  <c r="O515" i="4"/>
  <c r="N515" i="4"/>
  <c r="P515" i="4" s="1"/>
  <c r="Q515" i="4" s="1"/>
  <c r="D515" i="4"/>
  <c r="C515" i="4"/>
  <c r="E515" i="4" l="1"/>
  <c r="F515" i="4" s="1"/>
  <c r="B517" i="4"/>
  <c r="N516" i="4"/>
  <c r="P516" i="4" s="1"/>
  <c r="Q516" i="4" s="1"/>
  <c r="O516" i="4"/>
  <c r="C516" i="4"/>
  <c r="D516" i="4"/>
  <c r="E516" i="4" l="1"/>
  <c r="F516" i="4" s="1"/>
  <c r="B518" i="4"/>
  <c r="N517" i="4"/>
  <c r="P517" i="4" s="1"/>
  <c r="Q517" i="4" s="1"/>
  <c r="O517" i="4"/>
  <c r="D517" i="4"/>
  <c r="C517" i="4"/>
  <c r="E517" i="4" s="1"/>
  <c r="F517" i="4" l="1"/>
  <c r="B519" i="4"/>
  <c r="O518" i="4"/>
  <c r="N518" i="4"/>
  <c r="P518" i="4" s="1"/>
  <c r="Q518" i="4" s="1"/>
  <c r="C518" i="4"/>
  <c r="D518" i="4"/>
  <c r="E518" i="4" l="1"/>
  <c r="F518" i="4" s="1"/>
  <c r="B520" i="4"/>
  <c r="N519" i="4"/>
  <c r="P519" i="4" s="1"/>
  <c r="Q519" i="4" s="1"/>
  <c r="O519" i="4"/>
  <c r="D519" i="4"/>
  <c r="C519" i="4"/>
  <c r="E519" i="4" l="1"/>
  <c r="B521" i="4"/>
  <c r="N520" i="4"/>
  <c r="P520" i="4" s="1"/>
  <c r="Q520" i="4" s="1"/>
  <c r="O520" i="4"/>
  <c r="C520" i="4"/>
  <c r="D520" i="4"/>
  <c r="F519" i="4"/>
  <c r="E520" i="4" l="1"/>
  <c r="F520" i="4" s="1"/>
  <c r="B522" i="4"/>
  <c r="O521" i="4"/>
  <c r="D521" i="4"/>
  <c r="N521" i="4"/>
  <c r="P521" i="4" s="1"/>
  <c r="Q521" i="4" s="1"/>
  <c r="C521" i="4"/>
  <c r="E521" i="4" l="1"/>
  <c r="F521" i="4"/>
  <c r="B523" i="4"/>
  <c r="N522" i="4"/>
  <c r="P522" i="4" s="1"/>
  <c r="Q522" i="4" s="1"/>
  <c r="O522" i="4"/>
  <c r="C522" i="4"/>
  <c r="D522" i="4"/>
  <c r="E522" i="4" l="1"/>
  <c r="F522" i="4" s="1"/>
  <c r="B524" i="4"/>
  <c r="O523" i="4"/>
  <c r="N523" i="4"/>
  <c r="P523" i="4" s="1"/>
  <c r="Q523" i="4" s="1"/>
  <c r="D523" i="4"/>
  <c r="C523" i="4"/>
  <c r="E523" i="4" l="1"/>
  <c r="B525" i="4"/>
  <c r="N524" i="4"/>
  <c r="P524" i="4" s="1"/>
  <c r="Q524" i="4" s="1"/>
  <c r="O524" i="4"/>
  <c r="C524" i="4"/>
  <c r="D524" i="4"/>
  <c r="F523" i="4"/>
  <c r="E524" i="4" l="1"/>
  <c r="F524" i="4" s="1"/>
  <c r="B526" i="4"/>
  <c r="O525" i="4"/>
  <c r="D525" i="4"/>
  <c r="C525" i="4"/>
  <c r="N525" i="4"/>
  <c r="P525" i="4" s="1"/>
  <c r="Q525" i="4" s="1"/>
  <c r="E525" i="4" l="1"/>
  <c r="F525" i="4"/>
  <c r="B527" i="4"/>
  <c r="O526" i="4"/>
  <c r="N526" i="4"/>
  <c r="P526" i="4" s="1"/>
  <c r="Q526" i="4" s="1"/>
  <c r="C526" i="4"/>
  <c r="D526" i="4"/>
  <c r="E526" i="4" l="1"/>
  <c r="F526" i="4" s="1"/>
  <c r="B528" i="4"/>
  <c r="N527" i="4"/>
  <c r="P527" i="4" s="1"/>
  <c r="Q527" i="4" s="1"/>
  <c r="O527" i="4"/>
  <c r="D527" i="4"/>
  <c r="C527" i="4"/>
  <c r="E527" i="4" l="1"/>
  <c r="F527" i="4" s="1"/>
  <c r="B529" i="4"/>
  <c r="N528" i="4"/>
  <c r="P528" i="4" s="1"/>
  <c r="Q528" i="4" s="1"/>
  <c r="O528" i="4"/>
  <c r="C528" i="4"/>
  <c r="D528" i="4"/>
  <c r="E528" i="4" l="1"/>
  <c r="F528" i="4" s="1"/>
  <c r="B530" i="4"/>
  <c r="O529" i="4"/>
  <c r="N529" i="4"/>
  <c r="P529" i="4" s="1"/>
  <c r="Q529" i="4" s="1"/>
  <c r="D529" i="4"/>
  <c r="C529" i="4"/>
  <c r="E529" i="4" l="1"/>
  <c r="F529" i="4" s="1"/>
  <c r="B531" i="4"/>
  <c r="O530" i="4"/>
  <c r="C530" i="4"/>
  <c r="D530" i="4"/>
  <c r="N530" i="4"/>
  <c r="P530" i="4" s="1"/>
  <c r="Q530" i="4" s="1"/>
  <c r="E530" i="4" l="1"/>
  <c r="F530" i="4" s="1"/>
  <c r="B532" i="4"/>
  <c r="O531" i="4"/>
  <c r="N531" i="4"/>
  <c r="P531" i="4" s="1"/>
  <c r="Q531" i="4" s="1"/>
  <c r="D531" i="4"/>
  <c r="C531" i="4"/>
  <c r="E531" i="4" l="1"/>
  <c r="F531" i="4"/>
  <c r="B533" i="4"/>
  <c r="N532" i="4"/>
  <c r="P532" i="4" s="1"/>
  <c r="Q532" i="4" s="1"/>
  <c r="O532" i="4"/>
  <c r="C532" i="4"/>
  <c r="D532" i="4"/>
  <c r="E532" i="4" l="1"/>
  <c r="F532" i="4" s="1"/>
  <c r="B534" i="4"/>
  <c r="N533" i="4"/>
  <c r="P533" i="4" s="1"/>
  <c r="Q533" i="4" s="1"/>
  <c r="O533" i="4"/>
  <c r="D533" i="4"/>
  <c r="C533" i="4"/>
  <c r="E533" i="4" l="1"/>
  <c r="B535" i="4"/>
  <c r="O534" i="4"/>
  <c r="N534" i="4"/>
  <c r="P534" i="4" s="1"/>
  <c r="Q534" i="4" s="1"/>
  <c r="C534" i="4"/>
  <c r="D534" i="4"/>
  <c r="F533" i="4"/>
  <c r="E534" i="4" l="1"/>
  <c r="F534" i="4" s="1"/>
  <c r="B536" i="4"/>
  <c r="N535" i="4"/>
  <c r="P535" i="4" s="1"/>
  <c r="Q535" i="4" s="1"/>
  <c r="O535" i="4"/>
  <c r="D535" i="4"/>
  <c r="C535" i="4"/>
  <c r="E535" i="4" l="1"/>
  <c r="F535" i="4"/>
  <c r="B537" i="4"/>
  <c r="N536" i="4"/>
  <c r="P536" i="4" s="1"/>
  <c r="Q536" i="4" s="1"/>
  <c r="O536" i="4"/>
  <c r="C536" i="4"/>
  <c r="D536" i="4"/>
  <c r="E536" i="4" l="1"/>
  <c r="F536" i="4" s="1"/>
  <c r="B538" i="4"/>
  <c r="O537" i="4"/>
  <c r="N537" i="4"/>
  <c r="P537" i="4" s="1"/>
  <c r="Q537" i="4" s="1"/>
  <c r="D537" i="4"/>
  <c r="C537" i="4"/>
  <c r="E537" i="4" l="1"/>
  <c r="F537" i="4" s="1"/>
  <c r="B539" i="4"/>
  <c r="N538" i="4"/>
  <c r="P538" i="4" s="1"/>
  <c r="Q538" i="4" s="1"/>
  <c r="O538" i="4"/>
  <c r="C538" i="4"/>
  <c r="D538" i="4"/>
  <c r="E538" i="4" l="1"/>
  <c r="F538" i="4" s="1"/>
  <c r="B540" i="4"/>
  <c r="O539" i="4"/>
  <c r="N539" i="4"/>
  <c r="P539" i="4" s="1"/>
  <c r="Q539" i="4" s="1"/>
  <c r="D539" i="4"/>
  <c r="C539" i="4"/>
  <c r="E539" i="4" s="1"/>
  <c r="F539" i="4" l="1"/>
  <c r="B541" i="4"/>
  <c r="N540" i="4"/>
  <c r="P540" i="4" s="1"/>
  <c r="Q540" i="4" s="1"/>
  <c r="O540" i="4"/>
  <c r="C540" i="4"/>
  <c r="D540" i="4"/>
  <c r="E540" i="4" l="1"/>
  <c r="F540" i="4" s="1"/>
  <c r="B542" i="4"/>
  <c r="N541" i="4"/>
  <c r="P541" i="4" s="1"/>
  <c r="Q541" i="4" s="1"/>
  <c r="O541" i="4"/>
  <c r="D541" i="4"/>
  <c r="C541" i="4"/>
  <c r="E541" i="4" s="1"/>
  <c r="B543" i="4" l="1"/>
  <c r="O542" i="4"/>
  <c r="N542" i="4"/>
  <c r="P542" i="4" s="1"/>
  <c r="Q542" i="4" s="1"/>
  <c r="C542" i="4"/>
  <c r="D542" i="4"/>
  <c r="F541" i="4"/>
  <c r="E542" i="4" l="1"/>
  <c r="F542" i="4" s="1"/>
  <c r="B544" i="4"/>
  <c r="N543" i="4"/>
  <c r="P543" i="4" s="1"/>
  <c r="Q543" i="4" s="1"/>
  <c r="O543" i="4"/>
  <c r="D543" i="4"/>
  <c r="C543" i="4"/>
  <c r="E543" i="4" l="1"/>
  <c r="F543" i="4" s="1"/>
  <c r="B545" i="4"/>
  <c r="N544" i="4"/>
  <c r="P544" i="4" s="1"/>
  <c r="Q544" i="4" s="1"/>
  <c r="O544" i="4"/>
  <c r="C544" i="4"/>
  <c r="D544" i="4"/>
  <c r="E544" i="4" l="1"/>
  <c r="F544" i="4" s="1"/>
  <c r="B546" i="4"/>
  <c r="O545" i="4"/>
  <c r="N545" i="4"/>
  <c r="P545" i="4" s="1"/>
  <c r="Q545" i="4" s="1"/>
  <c r="D545" i="4"/>
  <c r="C545" i="4"/>
  <c r="E545" i="4" l="1"/>
  <c r="F545" i="4"/>
  <c r="B547" i="4"/>
  <c r="N546" i="4"/>
  <c r="P546" i="4" s="1"/>
  <c r="Q546" i="4" s="1"/>
  <c r="O546" i="4"/>
  <c r="C546" i="4"/>
  <c r="D546" i="4"/>
  <c r="E546" i="4" l="1"/>
  <c r="F546" i="4" s="1"/>
  <c r="B548" i="4"/>
  <c r="N547" i="4"/>
  <c r="P547" i="4" s="1"/>
  <c r="Q547" i="4" s="1"/>
  <c r="O547" i="4"/>
  <c r="D547" i="4"/>
  <c r="C547" i="4"/>
  <c r="E547" i="4" s="1"/>
  <c r="B549" i="4" l="1"/>
  <c r="N548" i="4"/>
  <c r="P548" i="4" s="1"/>
  <c r="Q548" i="4" s="1"/>
  <c r="O548" i="4"/>
  <c r="C548" i="4"/>
  <c r="D548" i="4"/>
  <c r="F547" i="4"/>
  <c r="E548" i="4" l="1"/>
  <c r="F548" i="4" s="1"/>
  <c r="B550" i="4"/>
  <c r="N549" i="4"/>
  <c r="P549" i="4" s="1"/>
  <c r="Q549" i="4" s="1"/>
  <c r="D549" i="4"/>
  <c r="O549" i="4"/>
  <c r="C549" i="4"/>
  <c r="E549" i="4" s="1"/>
  <c r="F549" i="4" l="1"/>
  <c r="B551" i="4"/>
  <c r="O550" i="4"/>
  <c r="N550" i="4"/>
  <c r="P550" i="4" s="1"/>
  <c r="Q550" i="4" s="1"/>
  <c r="C550" i="4"/>
  <c r="D550" i="4"/>
  <c r="E550" i="4" l="1"/>
  <c r="F550" i="4" s="1"/>
  <c r="B552" i="4"/>
  <c r="N551" i="4"/>
  <c r="P551" i="4" s="1"/>
  <c r="Q551" i="4" s="1"/>
  <c r="O551" i="4"/>
  <c r="D551" i="4"/>
  <c r="C551" i="4"/>
  <c r="E551" i="4" s="1"/>
  <c r="B553" i="4" l="1"/>
  <c r="N552" i="4"/>
  <c r="P552" i="4" s="1"/>
  <c r="Q552" i="4" s="1"/>
  <c r="O552" i="4"/>
  <c r="C552" i="4"/>
  <c r="D552" i="4"/>
  <c r="F551" i="4"/>
  <c r="E552" i="4" l="1"/>
  <c r="F552" i="4" s="1"/>
  <c r="B554" i="4"/>
  <c r="N553" i="4"/>
  <c r="P553" i="4" s="1"/>
  <c r="Q553" i="4" s="1"/>
  <c r="D553" i="4"/>
  <c r="O553" i="4"/>
  <c r="C553" i="4"/>
  <c r="E553" i="4" s="1"/>
  <c r="F553" i="4" l="1"/>
  <c r="B555" i="4"/>
  <c r="N554" i="4"/>
  <c r="P554" i="4" s="1"/>
  <c r="Q554" i="4" s="1"/>
  <c r="O554" i="4"/>
  <c r="C554" i="4"/>
  <c r="D554" i="4"/>
  <c r="E554" i="4" l="1"/>
  <c r="F554" i="4" s="1"/>
  <c r="B556" i="4"/>
  <c r="O555" i="4"/>
  <c r="N555" i="4"/>
  <c r="P555" i="4" s="1"/>
  <c r="Q555" i="4" s="1"/>
  <c r="D555" i="4"/>
  <c r="C555" i="4"/>
  <c r="E555" i="4" s="1"/>
  <c r="B557" i="4" l="1"/>
  <c r="N556" i="4"/>
  <c r="P556" i="4" s="1"/>
  <c r="Q556" i="4" s="1"/>
  <c r="O556" i="4"/>
  <c r="C556" i="4"/>
  <c r="D556" i="4"/>
  <c r="F555" i="4"/>
  <c r="E556" i="4" l="1"/>
  <c r="F556" i="4" s="1"/>
  <c r="B558" i="4"/>
  <c r="O557" i="4"/>
  <c r="D557" i="4"/>
  <c r="C557" i="4"/>
  <c r="N557" i="4"/>
  <c r="P557" i="4" s="1"/>
  <c r="Q557" i="4" s="1"/>
  <c r="E557" i="4" l="1"/>
  <c r="F557" i="4"/>
  <c r="B559" i="4"/>
  <c r="N558" i="4"/>
  <c r="P558" i="4" s="1"/>
  <c r="Q558" i="4" s="1"/>
  <c r="O558" i="4"/>
  <c r="C558" i="4"/>
  <c r="D558" i="4"/>
  <c r="E558" i="4" l="1"/>
  <c r="F558" i="4" s="1"/>
  <c r="B560" i="4"/>
  <c r="N559" i="4"/>
  <c r="P559" i="4" s="1"/>
  <c r="Q559" i="4" s="1"/>
  <c r="O559" i="4"/>
  <c r="D559" i="4"/>
  <c r="C559" i="4"/>
  <c r="E559" i="4" l="1"/>
  <c r="B561" i="4"/>
  <c r="N560" i="4"/>
  <c r="P560" i="4" s="1"/>
  <c r="Q560" i="4" s="1"/>
  <c r="O560" i="4"/>
  <c r="C560" i="4"/>
  <c r="D560" i="4"/>
  <c r="F559" i="4"/>
  <c r="E560" i="4" l="1"/>
  <c r="F560" i="4" s="1"/>
  <c r="B562" i="4"/>
  <c r="O561" i="4"/>
  <c r="D561" i="4"/>
  <c r="N561" i="4"/>
  <c r="P561" i="4" s="1"/>
  <c r="Q561" i="4" s="1"/>
  <c r="C561" i="4"/>
  <c r="E561" i="4" s="1"/>
  <c r="F561" i="4" l="1"/>
  <c r="B563" i="4"/>
  <c r="N562" i="4"/>
  <c r="P562" i="4" s="1"/>
  <c r="Q562" i="4" s="1"/>
  <c r="O562" i="4"/>
  <c r="C562" i="4"/>
  <c r="D562" i="4"/>
  <c r="B564" i="4" l="1"/>
  <c r="O563" i="4"/>
  <c r="N563" i="4"/>
  <c r="P563" i="4" s="1"/>
  <c r="Q563" i="4" s="1"/>
  <c r="D563" i="4"/>
  <c r="C563" i="4"/>
  <c r="E563" i="4" s="1"/>
  <c r="E562" i="4"/>
  <c r="F562" i="4" s="1"/>
  <c r="F563" i="4" l="1"/>
  <c r="B565" i="4"/>
  <c r="N564" i="4"/>
  <c r="P564" i="4" s="1"/>
  <c r="Q564" i="4" s="1"/>
  <c r="O564" i="4"/>
  <c r="C564" i="4"/>
  <c r="D564" i="4"/>
  <c r="E564" i="4" l="1"/>
  <c r="F564" i="4" s="1"/>
  <c r="B566" i="4"/>
  <c r="N565" i="4"/>
  <c r="P565" i="4" s="1"/>
  <c r="Q565" i="4" s="1"/>
  <c r="O565" i="4"/>
  <c r="D565" i="4"/>
  <c r="C565" i="4"/>
  <c r="E565" i="4" s="1"/>
  <c r="F565" i="4" l="1"/>
  <c r="B567" i="4"/>
  <c r="O566" i="4"/>
  <c r="N566" i="4"/>
  <c r="P566" i="4" s="1"/>
  <c r="Q566" i="4" s="1"/>
  <c r="C566" i="4"/>
  <c r="D566" i="4"/>
  <c r="E566" i="4" l="1"/>
  <c r="B568" i="4"/>
  <c r="N567" i="4"/>
  <c r="P567" i="4" s="1"/>
  <c r="Q567" i="4" s="1"/>
  <c r="O567" i="4"/>
  <c r="D567" i="4"/>
  <c r="C567" i="4"/>
  <c r="F566" i="4"/>
  <c r="E567" i="4" l="1"/>
  <c r="F567" i="4"/>
  <c r="B569" i="4"/>
  <c r="N568" i="4"/>
  <c r="P568" i="4" s="1"/>
  <c r="Q568" i="4" s="1"/>
  <c r="O568" i="4"/>
  <c r="C568" i="4"/>
  <c r="D568" i="4"/>
  <c r="E568" i="4" l="1"/>
  <c r="B570" i="4"/>
  <c r="N569" i="4"/>
  <c r="P569" i="4" s="1"/>
  <c r="Q569" i="4" s="1"/>
  <c r="O569" i="4"/>
  <c r="D569" i="4"/>
  <c r="C569" i="4"/>
  <c r="E569" i="4" s="1"/>
  <c r="F568" i="4"/>
  <c r="F569" i="4" l="1"/>
  <c r="B571" i="4"/>
  <c r="N570" i="4"/>
  <c r="P570" i="4" s="1"/>
  <c r="Q570" i="4" s="1"/>
  <c r="O570" i="4"/>
  <c r="C570" i="4"/>
  <c r="D570" i="4"/>
  <c r="E570" i="4" l="1"/>
  <c r="B572" i="4"/>
  <c r="O571" i="4"/>
  <c r="N571" i="4"/>
  <c r="P571" i="4" s="1"/>
  <c r="Q571" i="4" s="1"/>
  <c r="D571" i="4"/>
  <c r="C571" i="4"/>
  <c r="E571" i="4" s="1"/>
  <c r="F570" i="4"/>
  <c r="F571" i="4" l="1"/>
  <c r="B573" i="4"/>
  <c r="N572" i="4"/>
  <c r="P572" i="4" s="1"/>
  <c r="Q572" i="4" s="1"/>
  <c r="O572" i="4"/>
  <c r="C572" i="4"/>
  <c r="D572" i="4"/>
  <c r="E572" i="4" l="1"/>
  <c r="B574" i="4"/>
  <c r="N573" i="4"/>
  <c r="P573" i="4" s="1"/>
  <c r="Q573" i="4" s="1"/>
  <c r="O573" i="4"/>
  <c r="D573" i="4"/>
  <c r="C573" i="4"/>
  <c r="F572" i="4"/>
  <c r="E573" i="4" l="1"/>
  <c r="F573" i="4" s="1"/>
  <c r="B575" i="4"/>
  <c r="N574" i="4"/>
  <c r="P574" i="4" s="1"/>
  <c r="Q574" i="4" s="1"/>
  <c r="O574" i="4"/>
  <c r="C574" i="4"/>
  <c r="D574" i="4"/>
  <c r="E574" i="4" l="1"/>
  <c r="F574" i="4" s="1"/>
  <c r="B576" i="4"/>
  <c r="N575" i="4"/>
  <c r="P575" i="4" s="1"/>
  <c r="Q575" i="4" s="1"/>
  <c r="O575" i="4"/>
  <c r="D575" i="4"/>
  <c r="C575" i="4"/>
  <c r="E575" i="4" s="1"/>
  <c r="F575" i="4" l="1"/>
  <c r="B577" i="4"/>
  <c r="N576" i="4"/>
  <c r="P576" i="4" s="1"/>
  <c r="Q576" i="4" s="1"/>
  <c r="O576" i="4"/>
  <c r="C576" i="4"/>
  <c r="D576" i="4"/>
  <c r="E576" i="4" l="1"/>
  <c r="B578" i="4"/>
  <c r="O577" i="4"/>
  <c r="N577" i="4"/>
  <c r="P577" i="4" s="1"/>
  <c r="Q577" i="4" s="1"/>
  <c r="D577" i="4"/>
  <c r="C577" i="4"/>
  <c r="F576" i="4"/>
  <c r="E577" i="4" l="1"/>
  <c r="F577" i="4"/>
  <c r="B579" i="4"/>
  <c r="O578" i="4"/>
  <c r="N578" i="4"/>
  <c r="P578" i="4" s="1"/>
  <c r="Q578" i="4" s="1"/>
  <c r="C578" i="4"/>
  <c r="D578" i="4"/>
  <c r="E578" i="4" l="1"/>
  <c r="B580" i="4"/>
  <c r="N579" i="4"/>
  <c r="P579" i="4" s="1"/>
  <c r="Q579" i="4" s="1"/>
  <c r="O579" i="4"/>
  <c r="D579" i="4"/>
  <c r="C579" i="4"/>
  <c r="E579" i="4" s="1"/>
  <c r="F578" i="4"/>
  <c r="F579" i="4" l="1"/>
  <c r="B581" i="4"/>
  <c r="N580" i="4"/>
  <c r="P580" i="4" s="1"/>
  <c r="Q580" i="4" s="1"/>
  <c r="O580" i="4"/>
  <c r="C580" i="4"/>
  <c r="D580" i="4"/>
  <c r="E580" i="4" l="1"/>
  <c r="B582" i="4"/>
  <c r="N581" i="4"/>
  <c r="P581" i="4" s="1"/>
  <c r="Q581" i="4" s="1"/>
  <c r="O581" i="4"/>
  <c r="D581" i="4"/>
  <c r="C581" i="4"/>
  <c r="F580" i="4"/>
  <c r="E581" i="4" l="1"/>
  <c r="F581" i="4" s="1"/>
  <c r="B583" i="4"/>
  <c r="O582" i="4"/>
  <c r="C582" i="4"/>
  <c r="N582" i="4"/>
  <c r="P582" i="4" s="1"/>
  <c r="Q582" i="4" s="1"/>
  <c r="D582" i="4"/>
  <c r="E582" i="4" l="1"/>
  <c r="B584" i="4"/>
  <c r="N583" i="4"/>
  <c r="P583" i="4" s="1"/>
  <c r="Q583" i="4" s="1"/>
  <c r="O583" i="4"/>
  <c r="D583" i="4"/>
  <c r="C583" i="4"/>
  <c r="F582" i="4"/>
  <c r="E583" i="4" l="1"/>
  <c r="F583" i="4" s="1"/>
  <c r="B585" i="4"/>
  <c r="N584" i="4"/>
  <c r="P584" i="4" s="1"/>
  <c r="Q584" i="4" s="1"/>
  <c r="O584" i="4"/>
  <c r="C584" i="4"/>
  <c r="D584" i="4"/>
  <c r="E584" i="4" l="1"/>
  <c r="F584" i="4" s="1"/>
  <c r="B586" i="4"/>
  <c r="O585" i="4"/>
  <c r="D585" i="4"/>
  <c r="C585" i="4"/>
  <c r="E585" i="4" s="1"/>
  <c r="N585" i="4"/>
  <c r="P585" i="4" s="1"/>
  <c r="Q585" i="4" s="1"/>
  <c r="F585" i="4" l="1"/>
  <c r="B587" i="4"/>
  <c r="N586" i="4"/>
  <c r="P586" i="4" s="1"/>
  <c r="Q586" i="4" s="1"/>
  <c r="O586" i="4"/>
  <c r="C586" i="4"/>
  <c r="D586" i="4"/>
  <c r="E586" i="4" l="1"/>
  <c r="B588" i="4"/>
  <c r="O587" i="4"/>
  <c r="N587" i="4"/>
  <c r="P587" i="4" s="1"/>
  <c r="Q587" i="4" s="1"/>
  <c r="D587" i="4"/>
  <c r="C587" i="4"/>
  <c r="E587" i="4" s="1"/>
  <c r="F586" i="4"/>
  <c r="F587" i="4" l="1"/>
  <c r="B589" i="4"/>
  <c r="N588" i="4"/>
  <c r="P588" i="4" s="1"/>
  <c r="Q588" i="4" s="1"/>
  <c r="O588" i="4"/>
  <c r="C588" i="4"/>
  <c r="D588" i="4"/>
  <c r="E588" i="4" l="1"/>
  <c r="B590" i="4"/>
  <c r="N589" i="4"/>
  <c r="P589" i="4" s="1"/>
  <c r="Q589" i="4" s="1"/>
  <c r="D589" i="4"/>
  <c r="O589" i="4"/>
  <c r="C589" i="4"/>
  <c r="E589" i="4" s="1"/>
  <c r="F588" i="4"/>
  <c r="F589" i="4" l="1"/>
  <c r="B591" i="4"/>
  <c r="N590" i="4"/>
  <c r="P590" i="4" s="1"/>
  <c r="Q590" i="4" s="1"/>
  <c r="O590" i="4"/>
  <c r="C590" i="4"/>
  <c r="D590" i="4"/>
  <c r="E590" i="4" l="1"/>
  <c r="F590" i="4" s="1"/>
  <c r="B592" i="4"/>
  <c r="N591" i="4"/>
  <c r="P591" i="4" s="1"/>
  <c r="Q591" i="4" s="1"/>
  <c r="O591" i="4"/>
  <c r="D591" i="4"/>
  <c r="C591" i="4"/>
  <c r="E591" i="4" s="1"/>
  <c r="F591" i="4" l="1"/>
  <c r="B593" i="4"/>
  <c r="N592" i="4"/>
  <c r="P592" i="4" s="1"/>
  <c r="Q592" i="4" s="1"/>
  <c r="O592" i="4"/>
  <c r="C592" i="4"/>
  <c r="D592" i="4"/>
  <c r="E592" i="4" l="1"/>
  <c r="B594" i="4"/>
  <c r="O593" i="4"/>
  <c r="N593" i="4"/>
  <c r="P593" i="4" s="1"/>
  <c r="Q593" i="4" s="1"/>
  <c r="D593" i="4"/>
  <c r="C593" i="4"/>
  <c r="F592" i="4"/>
  <c r="E593" i="4" l="1"/>
  <c r="F593" i="4"/>
  <c r="B595" i="4"/>
  <c r="N594" i="4"/>
  <c r="P594" i="4" s="1"/>
  <c r="Q594" i="4" s="1"/>
  <c r="O594" i="4"/>
  <c r="C594" i="4"/>
  <c r="D594" i="4"/>
  <c r="E594" i="4" l="1"/>
  <c r="B596" i="4"/>
  <c r="N595" i="4"/>
  <c r="P595" i="4" s="1"/>
  <c r="Q595" i="4" s="1"/>
  <c r="O595" i="4"/>
  <c r="D595" i="4"/>
  <c r="C595" i="4"/>
  <c r="E595" i="4" s="1"/>
  <c r="F594" i="4"/>
  <c r="F595" i="4" l="1"/>
  <c r="B597" i="4"/>
  <c r="N596" i="4"/>
  <c r="P596" i="4" s="1"/>
  <c r="Q596" i="4" s="1"/>
  <c r="O596" i="4"/>
  <c r="C596" i="4"/>
  <c r="D596" i="4"/>
  <c r="E596" i="4" l="1"/>
  <c r="B598" i="4"/>
  <c r="N597" i="4"/>
  <c r="P597" i="4" s="1"/>
  <c r="Q597" i="4" s="1"/>
  <c r="O597" i="4"/>
  <c r="D597" i="4"/>
  <c r="C597" i="4"/>
  <c r="F596" i="4"/>
  <c r="E597" i="4" l="1"/>
  <c r="F597" i="4"/>
  <c r="B599" i="4"/>
  <c r="O598" i="4"/>
  <c r="N598" i="4"/>
  <c r="P598" i="4" s="1"/>
  <c r="Q598" i="4" s="1"/>
  <c r="C598" i="4"/>
  <c r="D598" i="4"/>
  <c r="E598" i="4" l="1"/>
  <c r="F598" i="4" s="1"/>
  <c r="B600" i="4"/>
  <c r="O599" i="4"/>
  <c r="N599" i="4"/>
  <c r="P599" i="4" s="1"/>
  <c r="Q599" i="4" s="1"/>
  <c r="D599" i="4"/>
  <c r="C599" i="4"/>
  <c r="E599" i="4" s="1"/>
  <c r="F599" i="4" l="1"/>
  <c r="B601" i="4"/>
  <c r="N600" i="4"/>
  <c r="P600" i="4" s="1"/>
  <c r="Q600" i="4" s="1"/>
  <c r="O600" i="4"/>
  <c r="C600" i="4"/>
  <c r="D600" i="4"/>
  <c r="E600" i="4" l="1"/>
  <c r="B602" i="4"/>
  <c r="N601" i="4"/>
  <c r="P601" i="4" s="1"/>
  <c r="Q601" i="4" s="1"/>
  <c r="O601" i="4"/>
  <c r="D601" i="4"/>
  <c r="C601" i="4"/>
  <c r="E601" i="4" s="1"/>
  <c r="F600" i="4"/>
  <c r="F601" i="4" l="1"/>
  <c r="B603" i="4"/>
  <c r="N602" i="4"/>
  <c r="P602" i="4" s="1"/>
  <c r="Q602" i="4" s="1"/>
  <c r="O602" i="4"/>
  <c r="C602" i="4"/>
  <c r="D602" i="4"/>
  <c r="E602" i="4" l="1"/>
  <c r="B604" i="4"/>
  <c r="O603" i="4"/>
  <c r="N603" i="4"/>
  <c r="P603" i="4" s="1"/>
  <c r="Q603" i="4" s="1"/>
  <c r="D603" i="4"/>
  <c r="C603" i="4"/>
  <c r="E603" i="4" s="1"/>
  <c r="F602" i="4"/>
  <c r="F603" i="4" l="1"/>
  <c r="B605" i="4"/>
  <c r="N604" i="4"/>
  <c r="P604" i="4" s="1"/>
  <c r="Q604" i="4" s="1"/>
  <c r="O604" i="4"/>
  <c r="C604" i="4"/>
  <c r="D604" i="4"/>
  <c r="E604" i="4" l="1"/>
  <c r="F604" i="4" s="1"/>
  <c r="B606" i="4"/>
  <c r="N605" i="4"/>
  <c r="P605" i="4" s="1"/>
  <c r="Q605" i="4" s="1"/>
  <c r="O605" i="4"/>
  <c r="D605" i="4"/>
  <c r="C605" i="4"/>
  <c r="E605" i="4" s="1"/>
  <c r="F605" i="4" l="1"/>
  <c r="B607" i="4"/>
  <c r="O606" i="4"/>
  <c r="N606" i="4"/>
  <c r="P606" i="4" s="1"/>
  <c r="Q606" i="4" s="1"/>
  <c r="C606" i="4"/>
  <c r="D606" i="4"/>
  <c r="E606" i="4" l="1"/>
  <c r="F606" i="4" s="1"/>
  <c r="B608" i="4"/>
  <c r="N607" i="4"/>
  <c r="P607" i="4" s="1"/>
  <c r="Q607" i="4" s="1"/>
  <c r="O607" i="4"/>
  <c r="D607" i="4"/>
  <c r="C607" i="4"/>
  <c r="E607" i="4" s="1"/>
  <c r="F607" i="4" l="1"/>
  <c r="B609" i="4"/>
  <c r="N608" i="4"/>
  <c r="P608" i="4" s="1"/>
  <c r="Q608" i="4" s="1"/>
  <c r="O608" i="4"/>
  <c r="C608" i="4"/>
  <c r="D608" i="4"/>
  <c r="E608" i="4" l="1"/>
  <c r="F608" i="4" s="1"/>
  <c r="B610" i="4"/>
  <c r="O609" i="4"/>
  <c r="N609" i="4"/>
  <c r="P609" i="4" s="1"/>
  <c r="Q609" i="4" s="1"/>
  <c r="D609" i="4"/>
  <c r="C609" i="4"/>
  <c r="E609" i="4" l="1"/>
  <c r="F609" i="4"/>
  <c r="B611" i="4"/>
  <c r="N610" i="4"/>
  <c r="P610" i="4" s="1"/>
  <c r="Q610" i="4" s="1"/>
  <c r="C610" i="4"/>
  <c r="O610" i="4"/>
  <c r="D610" i="4"/>
  <c r="E610" i="4" l="1"/>
  <c r="F610" i="4" s="1"/>
  <c r="B612" i="4"/>
  <c r="N611" i="4"/>
  <c r="P611" i="4" s="1"/>
  <c r="Q611" i="4" s="1"/>
  <c r="O611" i="4"/>
  <c r="D611" i="4"/>
  <c r="C611" i="4"/>
  <c r="E611" i="4" s="1"/>
  <c r="F611" i="4" l="1"/>
  <c r="B613" i="4"/>
  <c r="N612" i="4"/>
  <c r="P612" i="4" s="1"/>
  <c r="Q612" i="4" s="1"/>
  <c r="O612" i="4"/>
  <c r="C612" i="4"/>
  <c r="D612" i="4"/>
  <c r="E612" i="4" l="1"/>
  <c r="F612" i="4" s="1"/>
  <c r="B614" i="4"/>
  <c r="N613" i="4"/>
  <c r="P613" i="4" s="1"/>
  <c r="Q613" i="4" s="1"/>
  <c r="D613" i="4"/>
  <c r="O613" i="4"/>
  <c r="C613" i="4"/>
  <c r="E613" i="4" s="1"/>
  <c r="F613" i="4" l="1"/>
  <c r="B615" i="4"/>
  <c r="O614" i="4"/>
  <c r="N614" i="4"/>
  <c r="P614" i="4" s="1"/>
  <c r="Q614" i="4" s="1"/>
  <c r="C614" i="4"/>
  <c r="D614" i="4"/>
  <c r="E614" i="4" l="1"/>
  <c r="B616" i="4"/>
  <c r="N615" i="4"/>
  <c r="P615" i="4" s="1"/>
  <c r="Q615" i="4" s="1"/>
  <c r="O615" i="4"/>
  <c r="D615" i="4"/>
  <c r="C615" i="4"/>
  <c r="F614" i="4"/>
  <c r="E615" i="4" l="1"/>
  <c r="F615" i="4"/>
  <c r="B617" i="4"/>
  <c r="N616" i="4"/>
  <c r="P616" i="4" s="1"/>
  <c r="Q616" i="4" s="1"/>
  <c r="O616" i="4"/>
  <c r="C616" i="4"/>
  <c r="D616" i="4"/>
  <c r="E616" i="4" l="1"/>
  <c r="F616" i="4" s="1"/>
  <c r="B618" i="4"/>
  <c r="N617" i="4"/>
  <c r="P617" i="4" s="1"/>
  <c r="Q617" i="4" s="1"/>
  <c r="D617" i="4"/>
  <c r="O617" i="4"/>
  <c r="C617" i="4"/>
  <c r="E617" i="4" l="1"/>
  <c r="F617" i="4" s="1"/>
  <c r="B619" i="4"/>
  <c r="N618" i="4"/>
  <c r="P618" i="4" s="1"/>
  <c r="Q618" i="4" s="1"/>
  <c r="O618" i="4"/>
  <c r="C618" i="4"/>
  <c r="D618" i="4"/>
  <c r="E618" i="4" l="1"/>
  <c r="F618" i="4" s="1"/>
  <c r="B620" i="4"/>
  <c r="O619" i="4"/>
  <c r="N619" i="4"/>
  <c r="P619" i="4" s="1"/>
  <c r="Q619" i="4" s="1"/>
  <c r="D619" i="4"/>
  <c r="C619" i="4"/>
  <c r="E619" i="4" l="1"/>
  <c r="F619" i="4" s="1"/>
  <c r="B621" i="4"/>
  <c r="N620" i="4"/>
  <c r="P620" i="4" s="1"/>
  <c r="Q620" i="4" s="1"/>
  <c r="O620" i="4"/>
  <c r="C620" i="4"/>
  <c r="D620" i="4"/>
  <c r="E620" i="4" l="1"/>
  <c r="F620" i="4"/>
  <c r="B622" i="4"/>
  <c r="O621" i="4"/>
  <c r="N621" i="4"/>
  <c r="P621" i="4" s="1"/>
  <c r="Q621" i="4" s="1"/>
  <c r="D621" i="4"/>
  <c r="C621" i="4"/>
  <c r="E621" i="4" l="1"/>
  <c r="F621" i="4" s="1"/>
  <c r="B623" i="4"/>
  <c r="N622" i="4"/>
  <c r="P622" i="4" s="1"/>
  <c r="Q622" i="4" s="1"/>
  <c r="O622" i="4"/>
  <c r="C622" i="4"/>
  <c r="D622" i="4"/>
  <c r="E622" i="4" l="1"/>
  <c r="F622" i="4" s="1"/>
  <c r="B624" i="4"/>
  <c r="N623" i="4"/>
  <c r="P623" i="4" s="1"/>
  <c r="Q623" i="4" s="1"/>
  <c r="O623" i="4"/>
  <c r="D623" i="4"/>
  <c r="C623" i="4"/>
  <c r="E623" i="4" s="1"/>
  <c r="B625" i="4" l="1"/>
  <c r="N624" i="4"/>
  <c r="P624" i="4" s="1"/>
  <c r="Q624" i="4" s="1"/>
  <c r="O624" i="4"/>
  <c r="C624" i="4"/>
  <c r="D624" i="4"/>
  <c r="F623" i="4"/>
  <c r="E624" i="4" l="1"/>
  <c r="F624" i="4" s="1"/>
  <c r="B626" i="4"/>
  <c r="N625" i="4"/>
  <c r="P625" i="4" s="1"/>
  <c r="Q625" i="4" s="1"/>
  <c r="O625" i="4"/>
  <c r="D625" i="4"/>
  <c r="C625" i="4"/>
  <c r="E625" i="4" s="1"/>
  <c r="F625" i="4" l="1"/>
  <c r="B627" i="4"/>
  <c r="O626" i="4"/>
  <c r="N626" i="4"/>
  <c r="P626" i="4" s="1"/>
  <c r="Q626" i="4" s="1"/>
  <c r="D626" i="4"/>
  <c r="C626" i="4"/>
  <c r="E626" i="4" l="1"/>
  <c r="F626" i="4" s="1"/>
  <c r="B628" i="4"/>
  <c r="N627" i="4"/>
  <c r="P627" i="4" s="1"/>
  <c r="Q627" i="4" s="1"/>
  <c r="O627" i="4"/>
  <c r="C627" i="4"/>
  <c r="D627" i="4"/>
  <c r="E627" i="4" l="1"/>
  <c r="F627" i="4" s="1"/>
  <c r="B629" i="4"/>
  <c r="N628" i="4"/>
  <c r="P628" i="4" s="1"/>
  <c r="Q628" i="4" s="1"/>
  <c r="O628" i="4"/>
  <c r="C628" i="4"/>
  <c r="D628" i="4"/>
  <c r="E628" i="4" l="1"/>
  <c r="B630" i="4"/>
  <c r="N629" i="4"/>
  <c r="P629" i="4" s="1"/>
  <c r="Q629" i="4" s="1"/>
  <c r="O629" i="4"/>
  <c r="C629" i="4"/>
  <c r="D629" i="4"/>
  <c r="F628" i="4"/>
  <c r="E629" i="4" l="1"/>
  <c r="F629" i="4" s="1"/>
  <c r="B631" i="4"/>
  <c r="N630" i="4"/>
  <c r="P630" i="4" s="1"/>
  <c r="Q630" i="4" s="1"/>
  <c r="O630" i="4"/>
  <c r="C630" i="4"/>
  <c r="D630" i="4"/>
  <c r="E630" i="4" l="1"/>
  <c r="F630" i="4"/>
  <c r="B632" i="4"/>
  <c r="O631" i="4"/>
  <c r="N631" i="4"/>
  <c r="P631" i="4" s="1"/>
  <c r="Q631" i="4" s="1"/>
  <c r="C631" i="4"/>
  <c r="D631" i="4"/>
  <c r="E631" i="4" l="1"/>
  <c r="F631" i="4" s="1"/>
  <c r="B633" i="4"/>
  <c r="N632" i="4"/>
  <c r="P632" i="4" s="1"/>
  <c r="Q632" i="4" s="1"/>
  <c r="O632" i="4"/>
  <c r="C632" i="4"/>
  <c r="D632" i="4"/>
  <c r="E632" i="4" l="1"/>
  <c r="B634" i="4"/>
  <c r="N633" i="4"/>
  <c r="P633" i="4" s="1"/>
  <c r="Q633" i="4" s="1"/>
  <c r="O633" i="4"/>
  <c r="C633" i="4"/>
  <c r="D633" i="4"/>
  <c r="F632" i="4"/>
  <c r="E633" i="4" l="1"/>
  <c r="F633" i="4" s="1"/>
  <c r="B635" i="4"/>
  <c r="N634" i="4"/>
  <c r="P634" i="4" s="1"/>
  <c r="Q634" i="4" s="1"/>
  <c r="O634" i="4"/>
  <c r="C634" i="4"/>
  <c r="D634" i="4"/>
  <c r="E634" i="4" l="1"/>
  <c r="F634" i="4"/>
  <c r="B636" i="4"/>
  <c r="N635" i="4"/>
  <c r="P635" i="4" s="1"/>
  <c r="Q635" i="4" s="1"/>
  <c r="O635" i="4"/>
  <c r="C635" i="4"/>
  <c r="D635" i="4"/>
  <c r="E635" i="4" l="1"/>
  <c r="F635" i="4" s="1"/>
  <c r="B637" i="4"/>
  <c r="N636" i="4"/>
  <c r="P636" i="4" s="1"/>
  <c r="Q636" i="4" s="1"/>
  <c r="O636" i="4"/>
  <c r="C636" i="4"/>
  <c r="D636" i="4"/>
  <c r="E636" i="4" l="1"/>
  <c r="B638" i="4"/>
  <c r="O637" i="4"/>
  <c r="N637" i="4"/>
  <c r="P637" i="4" s="1"/>
  <c r="Q637" i="4" s="1"/>
  <c r="C637" i="4"/>
  <c r="D637" i="4"/>
  <c r="F636" i="4"/>
  <c r="E637" i="4" l="1"/>
  <c r="F637" i="4" s="1"/>
  <c r="B639" i="4"/>
  <c r="N638" i="4"/>
  <c r="P638" i="4" s="1"/>
  <c r="Q638" i="4" s="1"/>
  <c r="O638" i="4"/>
  <c r="C638" i="4"/>
  <c r="D638" i="4"/>
  <c r="E638" i="4" l="1"/>
  <c r="F638" i="4" s="1"/>
  <c r="B640" i="4"/>
  <c r="N639" i="4"/>
  <c r="P639" i="4" s="1"/>
  <c r="Q639" i="4" s="1"/>
  <c r="O639" i="4"/>
  <c r="C639" i="4"/>
  <c r="D639" i="4"/>
  <c r="E639" i="4" l="1"/>
  <c r="F639" i="4" s="1"/>
  <c r="B641" i="4"/>
  <c r="N640" i="4"/>
  <c r="P640" i="4" s="1"/>
  <c r="Q640" i="4" s="1"/>
  <c r="O640" i="4"/>
  <c r="C640" i="4"/>
  <c r="D640" i="4"/>
  <c r="E640" i="4" l="1"/>
  <c r="F640" i="4" s="1"/>
  <c r="B642" i="4"/>
  <c r="N641" i="4"/>
  <c r="P641" i="4" s="1"/>
  <c r="Q641" i="4" s="1"/>
  <c r="O641" i="4"/>
  <c r="C641" i="4"/>
  <c r="D641" i="4"/>
  <c r="E641" i="4" l="1"/>
  <c r="F641" i="4" s="1"/>
  <c r="B643" i="4"/>
  <c r="O642" i="4"/>
  <c r="N642" i="4"/>
  <c r="P642" i="4" s="1"/>
  <c r="Q642" i="4" s="1"/>
  <c r="C642" i="4"/>
  <c r="D642" i="4"/>
  <c r="E642" i="4" l="1"/>
  <c r="F642" i="4" s="1"/>
  <c r="B644" i="4"/>
  <c r="N643" i="4"/>
  <c r="P643" i="4" s="1"/>
  <c r="Q643" i="4" s="1"/>
  <c r="O643" i="4"/>
  <c r="C643" i="4"/>
  <c r="D643" i="4"/>
  <c r="E643" i="4" l="1"/>
  <c r="F643" i="4" s="1"/>
  <c r="B645" i="4"/>
  <c r="N644" i="4"/>
  <c r="P644" i="4" s="1"/>
  <c r="Q644" i="4" s="1"/>
  <c r="O644" i="4"/>
  <c r="C644" i="4"/>
  <c r="D644" i="4"/>
  <c r="E644" i="4" l="1"/>
  <c r="F644" i="4" s="1"/>
  <c r="B646" i="4"/>
  <c r="N645" i="4"/>
  <c r="P645" i="4" s="1"/>
  <c r="Q645" i="4" s="1"/>
  <c r="O645" i="4"/>
  <c r="C645" i="4"/>
  <c r="D645" i="4"/>
  <c r="E645" i="4" l="1"/>
  <c r="F645" i="4" s="1"/>
  <c r="B647" i="4"/>
  <c r="N646" i="4"/>
  <c r="P646" i="4" s="1"/>
  <c r="Q646" i="4" s="1"/>
  <c r="O646" i="4"/>
  <c r="C646" i="4"/>
  <c r="D646" i="4"/>
  <c r="E646" i="4" l="1"/>
  <c r="F646" i="4" s="1"/>
  <c r="B648" i="4"/>
  <c r="O647" i="4"/>
  <c r="N647" i="4"/>
  <c r="P647" i="4" s="1"/>
  <c r="Q647" i="4" s="1"/>
  <c r="C647" i="4"/>
  <c r="D647" i="4"/>
  <c r="E647" i="4" l="1"/>
  <c r="F647" i="4" s="1"/>
  <c r="B649" i="4"/>
  <c r="N648" i="4"/>
  <c r="P648" i="4" s="1"/>
  <c r="Q648" i="4" s="1"/>
  <c r="O648" i="4"/>
  <c r="C648" i="4"/>
  <c r="D648" i="4"/>
  <c r="E648" i="4" l="1"/>
  <c r="F648" i="4" s="1"/>
  <c r="B650" i="4"/>
  <c r="N649" i="4"/>
  <c r="P649" i="4" s="1"/>
  <c r="Q649" i="4" s="1"/>
  <c r="O649" i="4"/>
  <c r="C649" i="4"/>
  <c r="D649" i="4"/>
  <c r="E649" i="4" l="1"/>
  <c r="F649" i="4" s="1"/>
  <c r="B651" i="4"/>
  <c r="N650" i="4"/>
  <c r="P650" i="4" s="1"/>
  <c r="Q650" i="4" s="1"/>
  <c r="O650" i="4"/>
  <c r="C650" i="4"/>
  <c r="D650" i="4"/>
  <c r="E650" i="4" l="1"/>
  <c r="F650" i="4" s="1"/>
  <c r="B652" i="4"/>
  <c r="N651" i="4"/>
  <c r="P651" i="4" s="1"/>
  <c r="Q651" i="4" s="1"/>
  <c r="O651" i="4"/>
  <c r="C651" i="4"/>
  <c r="D651" i="4"/>
  <c r="E651" i="4" l="1"/>
  <c r="F651" i="4" s="1"/>
  <c r="B653" i="4"/>
  <c r="N652" i="4"/>
  <c r="P652" i="4" s="1"/>
  <c r="Q652" i="4" s="1"/>
  <c r="O652" i="4"/>
  <c r="C652" i="4"/>
  <c r="D652" i="4"/>
  <c r="E652" i="4" l="1"/>
  <c r="F652" i="4" s="1"/>
  <c r="B654" i="4"/>
  <c r="O653" i="4"/>
  <c r="N653" i="4"/>
  <c r="P653" i="4" s="1"/>
  <c r="Q653" i="4" s="1"/>
  <c r="C653" i="4"/>
  <c r="D653" i="4"/>
  <c r="E653" i="4" l="1"/>
  <c r="F653" i="4" s="1"/>
  <c r="B655" i="4"/>
  <c r="N654" i="4"/>
  <c r="P654" i="4" s="1"/>
  <c r="Q654" i="4" s="1"/>
  <c r="O654" i="4"/>
  <c r="C654" i="4"/>
  <c r="D654" i="4"/>
  <c r="E654" i="4" l="1"/>
  <c r="F654" i="4" s="1"/>
  <c r="B656" i="4"/>
  <c r="N655" i="4"/>
  <c r="P655" i="4" s="1"/>
  <c r="Q655" i="4" s="1"/>
  <c r="O655" i="4"/>
  <c r="C655" i="4"/>
  <c r="D655" i="4"/>
  <c r="E655" i="4" l="1"/>
  <c r="F655" i="4" s="1"/>
  <c r="B657" i="4"/>
  <c r="N656" i="4"/>
  <c r="P656" i="4" s="1"/>
  <c r="Q656" i="4" s="1"/>
  <c r="O656" i="4"/>
  <c r="C656" i="4"/>
  <c r="D656" i="4"/>
  <c r="E656" i="4" l="1"/>
  <c r="F656" i="4" s="1"/>
  <c r="B658" i="4"/>
  <c r="N657" i="4"/>
  <c r="P657" i="4" s="1"/>
  <c r="Q657" i="4" s="1"/>
  <c r="O657" i="4"/>
  <c r="C657" i="4"/>
  <c r="D657" i="4"/>
  <c r="E657" i="4" l="1"/>
  <c r="F657" i="4" s="1"/>
  <c r="B659" i="4"/>
  <c r="O658" i="4"/>
  <c r="C658" i="4"/>
  <c r="D658" i="4"/>
  <c r="N658" i="4"/>
  <c r="P658" i="4" s="1"/>
  <c r="Q658" i="4" s="1"/>
  <c r="E658" i="4" l="1"/>
  <c r="F658" i="4" s="1"/>
  <c r="B660" i="4"/>
  <c r="N659" i="4"/>
  <c r="P659" i="4" s="1"/>
  <c r="Q659" i="4" s="1"/>
  <c r="O659" i="4"/>
  <c r="C659" i="4"/>
  <c r="D659" i="4"/>
  <c r="E659" i="4" l="1"/>
  <c r="F659" i="4" s="1"/>
  <c r="B661" i="4"/>
  <c r="N660" i="4"/>
  <c r="P660" i="4" s="1"/>
  <c r="Q660" i="4" s="1"/>
  <c r="O660" i="4"/>
  <c r="C660" i="4"/>
  <c r="D660" i="4"/>
  <c r="E660" i="4" l="1"/>
  <c r="F660" i="4" s="1"/>
  <c r="B662" i="4"/>
  <c r="N661" i="4"/>
  <c r="P661" i="4" s="1"/>
  <c r="Q661" i="4" s="1"/>
  <c r="O661" i="4"/>
  <c r="C661" i="4"/>
  <c r="D661" i="4"/>
  <c r="E661" i="4" l="1"/>
  <c r="F661" i="4" s="1"/>
  <c r="B663" i="4"/>
  <c r="N662" i="4"/>
  <c r="P662" i="4" s="1"/>
  <c r="Q662" i="4" s="1"/>
  <c r="O662" i="4"/>
  <c r="C662" i="4"/>
  <c r="D662" i="4"/>
  <c r="E662" i="4" l="1"/>
  <c r="F662" i="4" s="1"/>
  <c r="B664" i="4"/>
  <c r="O663" i="4"/>
  <c r="N663" i="4"/>
  <c r="P663" i="4" s="1"/>
  <c r="Q663" i="4" s="1"/>
  <c r="C663" i="4"/>
  <c r="D663" i="4"/>
  <c r="E663" i="4" l="1"/>
  <c r="F663" i="4" s="1"/>
  <c r="B665" i="4"/>
  <c r="N664" i="4"/>
  <c r="P664" i="4" s="1"/>
  <c r="Q664" i="4" s="1"/>
  <c r="O664" i="4"/>
  <c r="C664" i="4"/>
  <c r="D664" i="4"/>
  <c r="E664" i="4" l="1"/>
  <c r="F664" i="4" s="1"/>
  <c r="B666" i="4"/>
  <c r="N665" i="4"/>
  <c r="P665" i="4" s="1"/>
  <c r="Q665" i="4" s="1"/>
  <c r="O665" i="4"/>
  <c r="C665" i="4"/>
  <c r="D665" i="4"/>
  <c r="E665" i="4" l="1"/>
  <c r="F665" i="4" s="1"/>
  <c r="B667" i="4"/>
  <c r="N666" i="4"/>
  <c r="P666" i="4" s="1"/>
  <c r="Q666" i="4" s="1"/>
  <c r="O666" i="4"/>
  <c r="C666" i="4"/>
  <c r="D666" i="4"/>
  <c r="E666" i="4" l="1"/>
  <c r="F666" i="4" s="1"/>
  <c r="B668" i="4"/>
  <c r="N667" i="4"/>
  <c r="P667" i="4" s="1"/>
  <c r="Q667" i="4" s="1"/>
  <c r="O667" i="4"/>
  <c r="C667" i="4"/>
  <c r="D667" i="4"/>
  <c r="E667" i="4" l="1"/>
  <c r="F667" i="4" s="1"/>
  <c r="B669" i="4"/>
  <c r="N668" i="4"/>
  <c r="P668" i="4" s="1"/>
  <c r="Q668" i="4" s="1"/>
  <c r="O668" i="4"/>
  <c r="C668" i="4"/>
  <c r="D668" i="4"/>
  <c r="E668" i="4" l="1"/>
  <c r="F668" i="4" s="1"/>
  <c r="B670" i="4"/>
  <c r="O669" i="4"/>
  <c r="N669" i="4"/>
  <c r="P669" i="4" s="1"/>
  <c r="Q669" i="4" s="1"/>
  <c r="C669" i="4"/>
  <c r="D669" i="4"/>
  <c r="E669" i="4" l="1"/>
  <c r="F669" i="4" s="1"/>
  <c r="B671" i="4"/>
  <c r="N670" i="4"/>
  <c r="P670" i="4" s="1"/>
  <c r="Q670" i="4" s="1"/>
  <c r="O670" i="4"/>
  <c r="C670" i="4"/>
  <c r="D670" i="4"/>
  <c r="E670" i="4" l="1"/>
  <c r="F670" i="4" s="1"/>
  <c r="B672" i="4"/>
  <c r="N671" i="4"/>
  <c r="P671" i="4" s="1"/>
  <c r="Q671" i="4" s="1"/>
  <c r="O671" i="4"/>
  <c r="C671" i="4"/>
  <c r="D671" i="4"/>
  <c r="E671" i="4" l="1"/>
  <c r="F671" i="4" s="1"/>
  <c r="B673" i="4"/>
  <c r="N672" i="4"/>
  <c r="P672" i="4" s="1"/>
  <c r="Q672" i="4" s="1"/>
  <c r="O672" i="4"/>
  <c r="C672" i="4"/>
  <c r="D672" i="4"/>
  <c r="E672" i="4" l="1"/>
  <c r="F672" i="4" s="1"/>
  <c r="B674" i="4"/>
  <c r="N673" i="4"/>
  <c r="P673" i="4" s="1"/>
  <c r="Q673" i="4" s="1"/>
  <c r="O673" i="4"/>
  <c r="C673" i="4"/>
  <c r="D673" i="4"/>
  <c r="E673" i="4" l="1"/>
  <c r="F673" i="4" s="1"/>
  <c r="B675" i="4"/>
  <c r="O674" i="4"/>
  <c r="N674" i="4"/>
  <c r="P674" i="4" s="1"/>
  <c r="Q674" i="4" s="1"/>
  <c r="C674" i="4"/>
  <c r="D674" i="4"/>
  <c r="E674" i="4" l="1"/>
  <c r="F674" i="4" s="1"/>
  <c r="B676" i="4"/>
  <c r="N675" i="4"/>
  <c r="P675" i="4" s="1"/>
  <c r="Q675" i="4" s="1"/>
  <c r="O675" i="4"/>
  <c r="C675" i="4"/>
  <c r="D675" i="4"/>
  <c r="E675" i="4" l="1"/>
  <c r="F675" i="4" s="1"/>
  <c r="B677" i="4"/>
  <c r="N676" i="4"/>
  <c r="P676" i="4" s="1"/>
  <c r="Q676" i="4" s="1"/>
  <c r="O676" i="4"/>
  <c r="C676" i="4"/>
  <c r="D676" i="4"/>
  <c r="E676" i="4" l="1"/>
  <c r="F676" i="4" s="1"/>
  <c r="B678" i="4"/>
  <c r="N677" i="4"/>
  <c r="P677" i="4" s="1"/>
  <c r="Q677" i="4" s="1"/>
  <c r="O677" i="4"/>
  <c r="C677" i="4"/>
  <c r="D677" i="4"/>
  <c r="E677" i="4" l="1"/>
  <c r="F677" i="4" s="1"/>
  <c r="B679" i="4"/>
  <c r="N678" i="4"/>
  <c r="P678" i="4" s="1"/>
  <c r="Q678" i="4" s="1"/>
  <c r="O678" i="4"/>
  <c r="C678" i="4"/>
  <c r="D678" i="4"/>
  <c r="E678" i="4" l="1"/>
  <c r="F678" i="4" s="1"/>
  <c r="B680" i="4"/>
  <c r="O679" i="4"/>
  <c r="C679" i="4"/>
  <c r="N679" i="4"/>
  <c r="P679" i="4" s="1"/>
  <c r="Q679" i="4" s="1"/>
  <c r="D679" i="4"/>
  <c r="E679" i="4" l="1"/>
  <c r="F679" i="4" s="1"/>
  <c r="B681" i="4"/>
  <c r="N680" i="4"/>
  <c r="P680" i="4" s="1"/>
  <c r="Q680" i="4" s="1"/>
  <c r="O680" i="4"/>
  <c r="C680" i="4"/>
  <c r="D680" i="4"/>
  <c r="E680" i="4" l="1"/>
  <c r="F680" i="4" s="1"/>
  <c r="B682" i="4"/>
  <c r="N681" i="4"/>
  <c r="P681" i="4" s="1"/>
  <c r="Q681" i="4" s="1"/>
  <c r="O681" i="4"/>
  <c r="C681" i="4"/>
  <c r="D681" i="4"/>
  <c r="E681" i="4" l="1"/>
  <c r="F681" i="4" s="1"/>
  <c r="B683" i="4"/>
  <c r="N682" i="4"/>
  <c r="P682" i="4" s="1"/>
  <c r="Q682" i="4" s="1"/>
  <c r="O682" i="4"/>
  <c r="C682" i="4"/>
  <c r="D682" i="4"/>
  <c r="E682" i="4" l="1"/>
  <c r="F682" i="4" s="1"/>
  <c r="B684" i="4"/>
  <c r="N683" i="4"/>
  <c r="P683" i="4" s="1"/>
  <c r="Q683" i="4" s="1"/>
  <c r="O683" i="4"/>
  <c r="C683" i="4"/>
  <c r="D683" i="4"/>
  <c r="E683" i="4" l="1"/>
  <c r="F683" i="4" s="1"/>
  <c r="B685" i="4"/>
  <c r="N684" i="4"/>
  <c r="P684" i="4" s="1"/>
  <c r="Q684" i="4" s="1"/>
  <c r="O684" i="4"/>
  <c r="C684" i="4"/>
  <c r="D684" i="4"/>
  <c r="E684" i="4" l="1"/>
  <c r="F684" i="4" s="1"/>
  <c r="B686" i="4"/>
  <c r="O685" i="4"/>
  <c r="N685" i="4"/>
  <c r="P685" i="4" s="1"/>
  <c r="Q685" i="4" s="1"/>
  <c r="C685" i="4"/>
  <c r="D685" i="4"/>
  <c r="E685" i="4" l="1"/>
  <c r="F685" i="4" s="1"/>
  <c r="B687" i="4"/>
  <c r="N686" i="4"/>
  <c r="P686" i="4" s="1"/>
  <c r="Q686" i="4" s="1"/>
  <c r="O686" i="4"/>
  <c r="C686" i="4"/>
  <c r="D686" i="4"/>
  <c r="E686" i="4" l="1"/>
  <c r="F686" i="4" s="1"/>
  <c r="B688" i="4"/>
  <c r="N687" i="4"/>
  <c r="P687" i="4" s="1"/>
  <c r="Q687" i="4" s="1"/>
  <c r="O687" i="4"/>
  <c r="C687" i="4"/>
  <c r="D687" i="4"/>
  <c r="E687" i="4" l="1"/>
  <c r="F687" i="4" s="1"/>
  <c r="B689" i="4"/>
  <c r="N688" i="4"/>
  <c r="P688" i="4" s="1"/>
  <c r="Q688" i="4" s="1"/>
  <c r="O688" i="4"/>
  <c r="C688" i="4"/>
  <c r="D688" i="4"/>
  <c r="E688" i="4" l="1"/>
  <c r="F688" i="4" s="1"/>
  <c r="B690" i="4"/>
  <c r="N689" i="4"/>
  <c r="P689" i="4" s="1"/>
  <c r="Q689" i="4" s="1"/>
  <c r="O689" i="4"/>
  <c r="C689" i="4"/>
  <c r="D689" i="4"/>
  <c r="E689" i="4" l="1"/>
  <c r="F689" i="4" s="1"/>
  <c r="B691" i="4"/>
  <c r="O690" i="4"/>
  <c r="N690" i="4"/>
  <c r="P690" i="4" s="1"/>
  <c r="Q690" i="4" s="1"/>
  <c r="C690" i="4"/>
  <c r="D690" i="4"/>
  <c r="E690" i="4" l="1"/>
  <c r="F690" i="4" s="1"/>
  <c r="B692" i="4"/>
  <c r="N691" i="4"/>
  <c r="P691" i="4" s="1"/>
  <c r="Q691" i="4" s="1"/>
  <c r="O691" i="4"/>
  <c r="C691" i="4"/>
  <c r="D691" i="4"/>
  <c r="E691" i="4" l="1"/>
  <c r="F691" i="4" s="1"/>
  <c r="B693" i="4"/>
  <c r="N692" i="4"/>
  <c r="P692" i="4" s="1"/>
  <c r="Q692" i="4" s="1"/>
  <c r="O692" i="4"/>
  <c r="C692" i="4"/>
  <c r="D692" i="4"/>
  <c r="E692" i="4" l="1"/>
  <c r="F692" i="4" s="1"/>
  <c r="B694" i="4"/>
  <c r="N693" i="4"/>
  <c r="P693" i="4" s="1"/>
  <c r="Q693" i="4" s="1"/>
  <c r="O693" i="4"/>
  <c r="C693" i="4"/>
  <c r="D693" i="4"/>
  <c r="E693" i="4" l="1"/>
  <c r="F693" i="4" s="1"/>
  <c r="B695" i="4"/>
  <c r="N694" i="4"/>
  <c r="P694" i="4" s="1"/>
  <c r="Q694" i="4" s="1"/>
  <c r="O694" i="4"/>
  <c r="C694" i="4"/>
  <c r="D694" i="4"/>
  <c r="E694" i="4" l="1"/>
  <c r="F694" i="4" s="1"/>
  <c r="B696" i="4"/>
  <c r="O695" i="4"/>
  <c r="N695" i="4"/>
  <c r="P695" i="4" s="1"/>
  <c r="Q695" i="4" s="1"/>
  <c r="C695" i="4"/>
  <c r="D695" i="4"/>
  <c r="E695" i="4" l="1"/>
  <c r="F695" i="4" s="1"/>
  <c r="B697" i="4"/>
  <c r="N696" i="4"/>
  <c r="P696" i="4" s="1"/>
  <c r="Q696" i="4" s="1"/>
  <c r="O696" i="4"/>
  <c r="C696" i="4"/>
  <c r="E696" i="4" s="1"/>
  <c r="D696" i="4"/>
  <c r="F696" i="4" l="1"/>
  <c r="B698" i="4"/>
  <c r="N697" i="4"/>
  <c r="P697" i="4" s="1"/>
  <c r="Q697" i="4" s="1"/>
  <c r="O697" i="4"/>
  <c r="C697" i="4"/>
  <c r="D697" i="4"/>
  <c r="E697" i="4" l="1"/>
  <c r="F697" i="4" s="1"/>
  <c r="B699" i="4"/>
  <c r="N698" i="4"/>
  <c r="P698" i="4" s="1"/>
  <c r="Q698" i="4" s="1"/>
  <c r="O698" i="4"/>
  <c r="C698" i="4"/>
  <c r="D698" i="4"/>
  <c r="E698" i="4" l="1"/>
  <c r="F698" i="4" s="1"/>
  <c r="B700" i="4"/>
  <c r="N699" i="4"/>
  <c r="P699" i="4" s="1"/>
  <c r="Q699" i="4" s="1"/>
  <c r="O699" i="4"/>
  <c r="C699" i="4"/>
  <c r="D699" i="4"/>
  <c r="E699" i="4" l="1"/>
  <c r="F699" i="4" s="1"/>
  <c r="B701" i="4"/>
  <c r="O700" i="4"/>
  <c r="N700" i="4"/>
  <c r="P700" i="4" s="1"/>
  <c r="Q700" i="4" s="1"/>
  <c r="C700" i="4"/>
  <c r="D700" i="4"/>
  <c r="E700" i="4" l="1"/>
  <c r="F700" i="4" s="1"/>
  <c r="B702" i="4"/>
  <c r="N701" i="4"/>
  <c r="P701" i="4" s="1"/>
  <c r="Q701" i="4" s="1"/>
  <c r="O701" i="4"/>
  <c r="C701" i="4"/>
  <c r="D701" i="4"/>
  <c r="E701" i="4" l="1"/>
  <c r="B703" i="4"/>
  <c r="N702" i="4"/>
  <c r="P702" i="4" s="1"/>
  <c r="Q702" i="4" s="1"/>
  <c r="O702" i="4"/>
  <c r="C702" i="4"/>
  <c r="D702" i="4"/>
  <c r="F701" i="4"/>
  <c r="E702" i="4" l="1"/>
  <c r="F702" i="4" s="1"/>
  <c r="B704" i="4"/>
  <c r="N703" i="4"/>
  <c r="P703" i="4" s="1"/>
  <c r="Q703" i="4" s="1"/>
  <c r="O703" i="4"/>
  <c r="C703" i="4"/>
  <c r="D703" i="4"/>
  <c r="E703" i="4" l="1"/>
  <c r="F703" i="4" s="1"/>
  <c r="B705" i="4"/>
  <c r="O704" i="4"/>
  <c r="N704" i="4"/>
  <c r="P704" i="4" s="1"/>
  <c r="Q704" i="4" s="1"/>
  <c r="C704" i="4"/>
  <c r="D704" i="4"/>
  <c r="B706" i="4" l="1"/>
  <c r="N705" i="4"/>
  <c r="P705" i="4" s="1"/>
  <c r="Q705" i="4" s="1"/>
  <c r="O705" i="4"/>
  <c r="C705" i="4"/>
  <c r="D705" i="4"/>
  <c r="E704" i="4"/>
  <c r="F704" i="4" s="1"/>
  <c r="E705" i="4" l="1"/>
  <c r="F705" i="4" s="1"/>
  <c r="B707" i="4"/>
  <c r="N706" i="4"/>
  <c r="P706" i="4" s="1"/>
  <c r="Q706" i="4" s="1"/>
  <c r="O706" i="4"/>
  <c r="C706" i="4"/>
  <c r="D706" i="4"/>
  <c r="E706" i="4" l="1"/>
  <c r="F706" i="4"/>
  <c r="B708" i="4"/>
  <c r="N707" i="4"/>
  <c r="P707" i="4" s="1"/>
  <c r="Q707" i="4" s="1"/>
  <c r="O707" i="4"/>
  <c r="C707" i="4"/>
  <c r="D707" i="4"/>
  <c r="E707" i="4" l="1"/>
  <c r="F707" i="4" s="1"/>
  <c r="B709" i="4"/>
  <c r="O708" i="4"/>
  <c r="N708" i="4"/>
  <c r="P708" i="4" s="1"/>
  <c r="Q708" i="4" s="1"/>
  <c r="C708" i="4"/>
  <c r="D708" i="4"/>
  <c r="E708" i="4" l="1"/>
  <c r="B710" i="4"/>
  <c r="N709" i="4"/>
  <c r="P709" i="4" s="1"/>
  <c r="Q709" i="4" s="1"/>
  <c r="O709" i="4"/>
  <c r="C709" i="4"/>
  <c r="D709" i="4"/>
  <c r="F708" i="4"/>
  <c r="E709" i="4" l="1"/>
  <c r="F709" i="4" s="1"/>
  <c r="B711" i="4"/>
  <c r="N710" i="4"/>
  <c r="P710" i="4" s="1"/>
  <c r="Q710" i="4" s="1"/>
  <c r="O710" i="4"/>
  <c r="C710" i="4"/>
  <c r="D710" i="4"/>
  <c r="E710" i="4" l="1"/>
  <c r="F710" i="4"/>
  <c r="B712" i="4"/>
  <c r="N711" i="4"/>
  <c r="P711" i="4" s="1"/>
  <c r="Q711" i="4" s="1"/>
  <c r="O711" i="4"/>
  <c r="C711" i="4"/>
  <c r="D711" i="4"/>
  <c r="E711" i="4" l="1"/>
  <c r="F711" i="4" s="1"/>
  <c r="B713" i="4"/>
  <c r="O712" i="4"/>
  <c r="N712" i="4"/>
  <c r="P712" i="4" s="1"/>
  <c r="Q712" i="4" s="1"/>
  <c r="C712" i="4"/>
  <c r="D712" i="4"/>
  <c r="E712" i="4" l="1"/>
  <c r="F712" i="4" s="1"/>
  <c r="B714" i="4"/>
  <c r="N713" i="4"/>
  <c r="P713" i="4" s="1"/>
  <c r="Q713" i="4" s="1"/>
  <c r="O713" i="4"/>
  <c r="C713" i="4"/>
  <c r="D713" i="4"/>
  <c r="B715" i="4" l="1"/>
  <c r="N714" i="4"/>
  <c r="P714" i="4" s="1"/>
  <c r="Q714" i="4" s="1"/>
  <c r="O714" i="4"/>
  <c r="C714" i="4"/>
  <c r="D714" i="4"/>
  <c r="E713" i="4"/>
  <c r="F713" i="4" s="1"/>
  <c r="E714" i="4" l="1"/>
  <c r="F714" i="4" s="1"/>
  <c r="B716" i="4"/>
  <c r="N715" i="4"/>
  <c r="P715" i="4" s="1"/>
  <c r="Q715" i="4" s="1"/>
  <c r="O715" i="4"/>
  <c r="C715" i="4"/>
  <c r="D715" i="4"/>
  <c r="E715" i="4" l="1"/>
  <c r="B717" i="4"/>
  <c r="O716" i="4"/>
  <c r="C716" i="4"/>
  <c r="N716" i="4"/>
  <c r="P716" i="4" s="1"/>
  <c r="Q716" i="4" s="1"/>
  <c r="D716" i="4"/>
  <c r="F715" i="4"/>
  <c r="E716" i="4" l="1"/>
  <c r="F716" i="4" s="1"/>
  <c r="B718" i="4"/>
  <c r="N717" i="4"/>
  <c r="P717" i="4" s="1"/>
  <c r="Q717" i="4" s="1"/>
  <c r="O717" i="4"/>
  <c r="C717" i="4"/>
  <c r="D717" i="4"/>
  <c r="E717" i="4" l="1"/>
  <c r="F717" i="4"/>
  <c r="B719" i="4"/>
  <c r="N718" i="4"/>
  <c r="P718" i="4" s="1"/>
  <c r="Q718" i="4" s="1"/>
  <c r="O718" i="4"/>
  <c r="C718" i="4"/>
  <c r="D718" i="4"/>
  <c r="E718" i="4" l="1"/>
  <c r="F718" i="4" s="1"/>
  <c r="B720" i="4"/>
  <c r="N719" i="4"/>
  <c r="P719" i="4" s="1"/>
  <c r="Q719" i="4" s="1"/>
  <c r="O719" i="4"/>
  <c r="C719" i="4"/>
  <c r="D719" i="4"/>
  <c r="E719" i="4" l="1"/>
  <c r="F719" i="4" s="1"/>
  <c r="B721" i="4"/>
  <c r="O720" i="4"/>
  <c r="N720" i="4"/>
  <c r="P720" i="4" s="1"/>
  <c r="Q720" i="4" s="1"/>
  <c r="C720" i="4"/>
  <c r="D720" i="4"/>
  <c r="E720" i="4" l="1"/>
  <c r="F720" i="4" s="1"/>
  <c r="B722" i="4"/>
  <c r="N721" i="4"/>
  <c r="P721" i="4" s="1"/>
  <c r="Q721" i="4" s="1"/>
  <c r="O721" i="4"/>
  <c r="C721" i="4"/>
  <c r="D721" i="4"/>
  <c r="E721" i="4" l="1"/>
  <c r="B723" i="4"/>
  <c r="N722" i="4"/>
  <c r="P722" i="4" s="1"/>
  <c r="Q722" i="4" s="1"/>
  <c r="O722" i="4"/>
  <c r="C722" i="4"/>
  <c r="D722" i="4"/>
  <c r="F721" i="4"/>
  <c r="E722" i="4" l="1"/>
  <c r="F722" i="4"/>
  <c r="B724" i="4"/>
  <c r="N723" i="4"/>
  <c r="P723" i="4" s="1"/>
  <c r="Q723" i="4" s="1"/>
  <c r="O723" i="4"/>
  <c r="C723" i="4"/>
  <c r="D723" i="4"/>
  <c r="E723" i="4" l="1"/>
  <c r="B725" i="4"/>
  <c r="O724" i="4"/>
  <c r="N724" i="4"/>
  <c r="P724" i="4" s="1"/>
  <c r="Q724" i="4" s="1"/>
  <c r="C724" i="4"/>
  <c r="D724" i="4"/>
  <c r="F723" i="4"/>
  <c r="E724" i="4" l="1"/>
  <c r="F724" i="4" s="1"/>
  <c r="B726" i="4"/>
  <c r="N725" i="4"/>
  <c r="P725" i="4" s="1"/>
  <c r="Q725" i="4" s="1"/>
  <c r="O725" i="4"/>
  <c r="C725" i="4"/>
  <c r="D725" i="4"/>
  <c r="E725" i="4" l="1"/>
  <c r="F725" i="4" s="1"/>
  <c r="B727" i="4"/>
  <c r="N726" i="4"/>
  <c r="P726" i="4" s="1"/>
  <c r="Q726" i="4" s="1"/>
  <c r="O726" i="4"/>
  <c r="C726" i="4"/>
  <c r="D726" i="4"/>
  <c r="E726" i="4" l="1"/>
  <c r="F726" i="4"/>
  <c r="B728" i="4"/>
  <c r="N727" i="4"/>
  <c r="P727" i="4" s="1"/>
  <c r="Q727" i="4" s="1"/>
  <c r="O727" i="4"/>
  <c r="C727" i="4"/>
  <c r="D727" i="4"/>
  <c r="E727" i="4" l="1"/>
  <c r="F727" i="4" s="1"/>
  <c r="B729" i="4"/>
  <c r="O728" i="4"/>
  <c r="N728" i="4"/>
  <c r="P728" i="4" s="1"/>
  <c r="Q728" i="4" s="1"/>
  <c r="C728" i="4"/>
  <c r="D728" i="4"/>
  <c r="E728" i="4" l="1"/>
  <c r="B730" i="4"/>
  <c r="N729" i="4"/>
  <c r="P729" i="4" s="1"/>
  <c r="Q729" i="4" s="1"/>
  <c r="O729" i="4"/>
  <c r="C729" i="4"/>
  <c r="D729" i="4"/>
  <c r="F728" i="4"/>
  <c r="E729" i="4" l="1"/>
  <c r="F729" i="4"/>
  <c r="B731" i="4"/>
  <c r="N730" i="4"/>
  <c r="P730" i="4" s="1"/>
  <c r="Q730" i="4" s="1"/>
  <c r="O730" i="4"/>
  <c r="C730" i="4"/>
  <c r="D730" i="4"/>
  <c r="E730" i="4" l="1"/>
  <c r="B732" i="4"/>
  <c r="N731" i="4"/>
  <c r="P731" i="4" s="1"/>
  <c r="Q731" i="4" s="1"/>
  <c r="O731" i="4"/>
  <c r="C731" i="4"/>
  <c r="D731" i="4"/>
  <c r="F730" i="4"/>
  <c r="E731" i="4" l="1"/>
  <c r="F731" i="4" s="1"/>
  <c r="B733" i="4"/>
  <c r="O732" i="4"/>
  <c r="C732" i="4"/>
  <c r="D732" i="4"/>
  <c r="N732" i="4"/>
  <c r="P732" i="4" s="1"/>
  <c r="Q732" i="4" s="1"/>
  <c r="E732" i="4" l="1"/>
  <c r="F732" i="4" s="1"/>
  <c r="B734" i="4"/>
  <c r="N733" i="4"/>
  <c r="P733" i="4" s="1"/>
  <c r="Q733" i="4" s="1"/>
  <c r="O733" i="4"/>
  <c r="C733" i="4"/>
  <c r="D733" i="4"/>
  <c r="E733" i="4" l="1"/>
  <c r="F733" i="4" s="1"/>
  <c r="B735" i="4"/>
  <c r="N734" i="4"/>
  <c r="P734" i="4" s="1"/>
  <c r="Q734" i="4" s="1"/>
  <c r="O734" i="4"/>
  <c r="C734" i="4"/>
  <c r="D734" i="4"/>
  <c r="E734" i="4" l="1"/>
  <c r="F734" i="4" s="1"/>
  <c r="B736" i="4"/>
  <c r="N735" i="4"/>
  <c r="P735" i="4" s="1"/>
  <c r="Q735" i="4" s="1"/>
  <c r="O735" i="4"/>
  <c r="C735" i="4"/>
  <c r="D735" i="4"/>
  <c r="E735" i="4" l="1"/>
  <c r="F735" i="4" s="1"/>
  <c r="B737" i="4"/>
  <c r="O736" i="4"/>
  <c r="N736" i="4"/>
  <c r="P736" i="4" s="1"/>
  <c r="Q736" i="4" s="1"/>
  <c r="C736" i="4"/>
  <c r="D736" i="4"/>
  <c r="E736" i="4" l="1"/>
  <c r="F736" i="4"/>
  <c r="B738" i="4"/>
  <c r="N737" i="4"/>
  <c r="P737" i="4" s="1"/>
  <c r="Q737" i="4" s="1"/>
  <c r="O737" i="4"/>
  <c r="C737" i="4"/>
  <c r="D737" i="4"/>
  <c r="E737" i="4" l="1"/>
  <c r="F737" i="4" s="1"/>
  <c r="B739" i="4"/>
  <c r="N738" i="4"/>
  <c r="P738" i="4" s="1"/>
  <c r="Q738" i="4" s="1"/>
  <c r="O738" i="4"/>
  <c r="C738" i="4"/>
  <c r="D738" i="4"/>
  <c r="E738" i="4" l="1"/>
  <c r="B740" i="4"/>
  <c r="N739" i="4"/>
  <c r="P739" i="4" s="1"/>
  <c r="Q739" i="4" s="1"/>
  <c r="O739" i="4"/>
  <c r="C739" i="4"/>
  <c r="D739" i="4"/>
  <c r="F738" i="4"/>
  <c r="E739" i="4" l="1"/>
  <c r="F739" i="4"/>
  <c r="B741" i="4"/>
  <c r="O740" i="4"/>
  <c r="N740" i="4"/>
  <c r="P740" i="4" s="1"/>
  <c r="Q740" i="4" s="1"/>
  <c r="C740" i="4"/>
  <c r="D740" i="4"/>
  <c r="E740" i="4" l="1"/>
  <c r="F740" i="4" s="1"/>
  <c r="B742" i="4"/>
  <c r="N741" i="4"/>
  <c r="P741" i="4" s="1"/>
  <c r="Q741" i="4" s="1"/>
  <c r="O741" i="4"/>
  <c r="C741" i="4"/>
  <c r="D741" i="4"/>
  <c r="E741" i="4" l="1"/>
  <c r="F741" i="4"/>
  <c r="B743" i="4"/>
  <c r="N742" i="4"/>
  <c r="P742" i="4" s="1"/>
  <c r="Q742" i="4" s="1"/>
  <c r="O742" i="4"/>
  <c r="C742" i="4"/>
  <c r="D742" i="4"/>
  <c r="E742" i="4" l="1"/>
  <c r="B744" i="4"/>
  <c r="N743" i="4"/>
  <c r="P743" i="4" s="1"/>
  <c r="Q743" i="4" s="1"/>
  <c r="O743" i="4"/>
  <c r="C743" i="4"/>
  <c r="D743" i="4"/>
  <c r="F742" i="4"/>
  <c r="E743" i="4" l="1"/>
  <c r="F743" i="4"/>
  <c r="B745" i="4"/>
  <c r="O744" i="4"/>
  <c r="N744" i="4"/>
  <c r="P744" i="4" s="1"/>
  <c r="Q744" i="4" s="1"/>
  <c r="C744" i="4"/>
  <c r="D744" i="4"/>
  <c r="E744" i="4" l="1"/>
  <c r="B746" i="4"/>
  <c r="N745" i="4"/>
  <c r="P745" i="4" s="1"/>
  <c r="Q745" i="4" s="1"/>
  <c r="O745" i="4"/>
  <c r="C745" i="4"/>
  <c r="D745" i="4"/>
  <c r="F744" i="4"/>
  <c r="E745" i="4" l="1"/>
  <c r="F745" i="4"/>
  <c r="B747" i="4"/>
  <c r="N746" i="4"/>
  <c r="P746" i="4" s="1"/>
  <c r="Q746" i="4" s="1"/>
  <c r="O746" i="4"/>
  <c r="C746" i="4"/>
  <c r="D746" i="4"/>
  <c r="E746" i="4" l="1"/>
  <c r="B748" i="4"/>
  <c r="N747" i="4"/>
  <c r="P747" i="4" s="1"/>
  <c r="Q747" i="4" s="1"/>
  <c r="O747" i="4"/>
  <c r="C747" i="4"/>
  <c r="D747" i="4"/>
  <c r="F746" i="4"/>
  <c r="E747" i="4" l="1"/>
  <c r="F747" i="4"/>
  <c r="B749" i="4"/>
  <c r="O748" i="4"/>
  <c r="C748" i="4"/>
  <c r="D748" i="4"/>
  <c r="N748" i="4"/>
  <c r="P748" i="4" s="1"/>
  <c r="Q748" i="4" s="1"/>
  <c r="E748" i="4" l="1"/>
  <c r="B750" i="4"/>
  <c r="N749" i="4"/>
  <c r="P749" i="4" s="1"/>
  <c r="Q749" i="4" s="1"/>
  <c r="O749" i="4"/>
  <c r="C749" i="4"/>
  <c r="D749" i="4"/>
  <c r="F748" i="4"/>
  <c r="E749" i="4" l="1"/>
  <c r="F749" i="4"/>
  <c r="B751" i="4"/>
  <c r="N750" i="4"/>
  <c r="P750" i="4" s="1"/>
  <c r="Q750" i="4" s="1"/>
  <c r="O750" i="4"/>
  <c r="C750" i="4"/>
  <c r="D750" i="4"/>
  <c r="E750" i="4" l="1"/>
  <c r="F750" i="4" s="1"/>
  <c r="B752" i="4"/>
  <c r="N751" i="4"/>
  <c r="P751" i="4" s="1"/>
  <c r="Q751" i="4" s="1"/>
  <c r="O751" i="4"/>
  <c r="C751" i="4"/>
  <c r="D751" i="4"/>
  <c r="E751" i="4" l="1"/>
  <c r="F751" i="4" s="1"/>
  <c r="B753" i="4"/>
  <c r="O752" i="4"/>
  <c r="N752" i="4"/>
  <c r="P752" i="4" s="1"/>
  <c r="Q752" i="4" s="1"/>
  <c r="C752" i="4"/>
  <c r="D752" i="4"/>
  <c r="E752" i="4" l="1"/>
  <c r="F752" i="4" s="1"/>
  <c r="B754" i="4"/>
  <c r="N753" i="4"/>
  <c r="P753" i="4" s="1"/>
  <c r="Q753" i="4" s="1"/>
  <c r="O753" i="4"/>
  <c r="C753" i="4"/>
  <c r="D753" i="4"/>
  <c r="E753" i="4" l="1"/>
  <c r="F753" i="4" s="1"/>
  <c r="B755" i="4"/>
  <c r="N754" i="4"/>
  <c r="P754" i="4" s="1"/>
  <c r="Q754" i="4" s="1"/>
  <c r="O754" i="4"/>
  <c r="C754" i="4"/>
  <c r="D754" i="4"/>
  <c r="E754" i="4" l="1"/>
  <c r="F754" i="4" s="1"/>
  <c r="B756" i="4"/>
  <c r="N755" i="4"/>
  <c r="P755" i="4" s="1"/>
  <c r="Q755" i="4" s="1"/>
  <c r="O755" i="4"/>
  <c r="C755" i="4"/>
  <c r="D755" i="4"/>
  <c r="E755" i="4" l="1"/>
  <c r="F755" i="4" s="1"/>
  <c r="B757" i="4"/>
  <c r="O756" i="4"/>
  <c r="N756" i="4"/>
  <c r="P756" i="4" s="1"/>
  <c r="Q756" i="4" s="1"/>
  <c r="C756" i="4"/>
  <c r="D756" i="4"/>
  <c r="E756" i="4" l="1"/>
  <c r="F756" i="4" s="1"/>
  <c r="B758" i="4"/>
  <c r="N757" i="4"/>
  <c r="P757" i="4" s="1"/>
  <c r="Q757" i="4" s="1"/>
  <c r="O757" i="4"/>
  <c r="C757" i="4"/>
  <c r="D757" i="4"/>
  <c r="E757" i="4" l="1"/>
  <c r="F757" i="4" s="1"/>
  <c r="B759" i="4"/>
  <c r="N758" i="4"/>
  <c r="P758" i="4" s="1"/>
  <c r="Q758" i="4" s="1"/>
  <c r="O758" i="4"/>
  <c r="C758" i="4"/>
  <c r="D758" i="4"/>
  <c r="E758" i="4" l="1"/>
  <c r="F758" i="4" s="1"/>
  <c r="B760" i="4"/>
  <c r="N759" i="4"/>
  <c r="P759" i="4" s="1"/>
  <c r="Q759" i="4" s="1"/>
  <c r="O759" i="4"/>
  <c r="C759" i="4"/>
  <c r="D759" i="4"/>
  <c r="E759" i="4" l="1"/>
  <c r="F759" i="4" s="1"/>
  <c r="B761" i="4"/>
  <c r="O760" i="4"/>
  <c r="N760" i="4"/>
  <c r="P760" i="4" s="1"/>
  <c r="Q760" i="4" s="1"/>
  <c r="C760" i="4"/>
  <c r="D760" i="4"/>
  <c r="E760" i="4" l="1"/>
  <c r="F760" i="4" s="1"/>
  <c r="B762" i="4"/>
  <c r="N761" i="4"/>
  <c r="P761" i="4" s="1"/>
  <c r="Q761" i="4" s="1"/>
  <c r="O761" i="4"/>
  <c r="C761" i="4"/>
  <c r="D761" i="4"/>
  <c r="E761" i="4" l="1"/>
  <c r="F761" i="4" s="1"/>
  <c r="B763" i="4"/>
  <c r="N762" i="4"/>
  <c r="P762" i="4" s="1"/>
  <c r="Q762" i="4" s="1"/>
  <c r="O762" i="4"/>
  <c r="C762" i="4"/>
  <c r="D762" i="4"/>
  <c r="E762" i="4" l="1"/>
  <c r="F762" i="4" s="1"/>
  <c r="B764" i="4"/>
  <c r="N763" i="4"/>
  <c r="P763" i="4" s="1"/>
  <c r="Q763" i="4" s="1"/>
  <c r="O763" i="4"/>
  <c r="C763" i="4"/>
  <c r="D763" i="4"/>
  <c r="E763" i="4" l="1"/>
  <c r="F763" i="4" s="1"/>
  <c r="B765" i="4"/>
  <c r="O764" i="4"/>
  <c r="N764" i="4"/>
  <c r="P764" i="4" s="1"/>
  <c r="Q764" i="4" s="1"/>
  <c r="C764" i="4"/>
  <c r="D764" i="4"/>
  <c r="E764" i="4" l="1"/>
  <c r="F764" i="4" s="1"/>
  <c r="B766" i="4"/>
  <c r="N765" i="4"/>
  <c r="P765" i="4" s="1"/>
  <c r="Q765" i="4" s="1"/>
  <c r="O765" i="4"/>
  <c r="C765" i="4"/>
  <c r="D765" i="4"/>
  <c r="E765" i="4" l="1"/>
  <c r="F765" i="4" s="1"/>
  <c r="B767" i="4"/>
  <c r="N766" i="4"/>
  <c r="P766" i="4" s="1"/>
  <c r="Q766" i="4" s="1"/>
  <c r="O766" i="4"/>
  <c r="C766" i="4"/>
  <c r="D766" i="4"/>
  <c r="E766" i="4" l="1"/>
  <c r="F766" i="4" s="1"/>
  <c r="B768" i="4"/>
  <c r="N767" i="4"/>
  <c r="P767" i="4" s="1"/>
  <c r="Q767" i="4" s="1"/>
  <c r="O767" i="4"/>
  <c r="C767" i="4"/>
  <c r="D767" i="4"/>
  <c r="E767" i="4" l="1"/>
  <c r="F767" i="4" s="1"/>
  <c r="B769" i="4"/>
  <c r="N768" i="4"/>
  <c r="P768" i="4" s="1"/>
  <c r="Q768" i="4" s="1"/>
  <c r="O768" i="4"/>
  <c r="C768" i="4"/>
  <c r="D768" i="4"/>
  <c r="E768" i="4" l="1"/>
  <c r="F768" i="4" s="1"/>
  <c r="B770" i="4"/>
  <c r="N769" i="4"/>
  <c r="P769" i="4" s="1"/>
  <c r="Q769" i="4" s="1"/>
  <c r="O769" i="4"/>
  <c r="C769" i="4"/>
  <c r="D769" i="4"/>
  <c r="E769" i="4" l="1"/>
  <c r="F769" i="4" s="1"/>
  <c r="B771" i="4"/>
  <c r="N770" i="4"/>
  <c r="P770" i="4" s="1"/>
  <c r="Q770" i="4" s="1"/>
  <c r="O770" i="4"/>
  <c r="C770" i="4"/>
  <c r="D770" i="4"/>
  <c r="E770" i="4" l="1"/>
  <c r="F770" i="4" s="1"/>
  <c r="B772" i="4"/>
  <c r="N771" i="4"/>
  <c r="P771" i="4" s="1"/>
  <c r="Q771" i="4" s="1"/>
  <c r="O771" i="4"/>
  <c r="C771" i="4"/>
  <c r="D771" i="4"/>
  <c r="E771" i="4" l="1"/>
  <c r="F771" i="4" s="1"/>
  <c r="B773" i="4"/>
  <c r="N772" i="4"/>
  <c r="P772" i="4" s="1"/>
  <c r="Q772" i="4" s="1"/>
  <c r="O772" i="4"/>
  <c r="C772" i="4"/>
  <c r="D772" i="4"/>
  <c r="E772" i="4" l="1"/>
  <c r="F772" i="4" s="1"/>
  <c r="B774" i="4"/>
  <c r="N773" i="4"/>
  <c r="P773" i="4" s="1"/>
  <c r="Q773" i="4" s="1"/>
  <c r="O773" i="4"/>
  <c r="C773" i="4"/>
  <c r="D773" i="4"/>
  <c r="E773" i="4" l="1"/>
  <c r="F773" i="4" s="1"/>
  <c r="B775" i="4"/>
  <c r="N774" i="4"/>
  <c r="P774" i="4" s="1"/>
  <c r="Q774" i="4" s="1"/>
  <c r="C774" i="4"/>
  <c r="O774" i="4"/>
  <c r="D774" i="4"/>
  <c r="E774" i="4" l="1"/>
  <c r="F774" i="4" s="1"/>
  <c r="B776" i="4"/>
  <c r="N775" i="4"/>
  <c r="P775" i="4" s="1"/>
  <c r="Q775" i="4" s="1"/>
  <c r="O775" i="4"/>
  <c r="C775" i="4"/>
  <c r="D775" i="4"/>
  <c r="E775" i="4" l="1"/>
  <c r="F775" i="4" s="1"/>
  <c r="B777" i="4"/>
  <c r="O776" i="4"/>
  <c r="N776" i="4"/>
  <c r="P776" i="4" s="1"/>
  <c r="Q776" i="4" s="1"/>
  <c r="C776" i="4"/>
  <c r="D776" i="4"/>
  <c r="E776" i="4" l="1"/>
  <c r="F776" i="4" s="1"/>
  <c r="B778" i="4"/>
  <c r="N777" i="4"/>
  <c r="P777" i="4" s="1"/>
  <c r="Q777" i="4" s="1"/>
  <c r="O777" i="4"/>
  <c r="C777" i="4"/>
  <c r="D777" i="4"/>
  <c r="E777" i="4" l="1"/>
  <c r="F777" i="4" s="1"/>
  <c r="B779" i="4"/>
  <c r="N778" i="4"/>
  <c r="P778" i="4" s="1"/>
  <c r="Q778" i="4" s="1"/>
  <c r="O778" i="4"/>
  <c r="C778" i="4"/>
  <c r="D778" i="4"/>
  <c r="E778" i="4" l="1"/>
  <c r="F778" i="4" s="1"/>
  <c r="B780" i="4"/>
  <c r="N779" i="4"/>
  <c r="P779" i="4" s="1"/>
  <c r="Q779" i="4" s="1"/>
  <c r="O779" i="4"/>
  <c r="C779" i="4"/>
  <c r="D779" i="4"/>
  <c r="E779" i="4" l="1"/>
  <c r="F779" i="4" s="1"/>
  <c r="B781" i="4"/>
  <c r="N780" i="4"/>
  <c r="P780" i="4" s="1"/>
  <c r="Q780" i="4" s="1"/>
  <c r="O780" i="4"/>
  <c r="C780" i="4"/>
  <c r="D780" i="4"/>
  <c r="E780" i="4" l="1"/>
  <c r="F780" i="4" s="1"/>
  <c r="B782" i="4"/>
  <c r="N781" i="4"/>
  <c r="P781" i="4" s="1"/>
  <c r="Q781" i="4" s="1"/>
  <c r="O781" i="4"/>
  <c r="C781" i="4"/>
  <c r="D781" i="4"/>
  <c r="E781" i="4" l="1"/>
  <c r="F781" i="4" s="1"/>
  <c r="B783" i="4"/>
  <c r="N782" i="4"/>
  <c r="P782" i="4" s="1"/>
  <c r="Q782" i="4" s="1"/>
  <c r="O782" i="4"/>
  <c r="C782" i="4"/>
  <c r="D782" i="4"/>
  <c r="E782" i="4" l="1"/>
  <c r="F782" i="4" s="1"/>
  <c r="B784" i="4"/>
  <c r="N783" i="4"/>
  <c r="P783" i="4" s="1"/>
  <c r="Q783" i="4" s="1"/>
  <c r="O783" i="4"/>
  <c r="C783" i="4"/>
  <c r="D783" i="4"/>
  <c r="E783" i="4" l="1"/>
  <c r="F783" i="4" s="1"/>
  <c r="B785" i="4"/>
  <c r="N784" i="4"/>
  <c r="P784" i="4" s="1"/>
  <c r="Q784" i="4" s="1"/>
  <c r="O784" i="4"/>
  <c r="C784" i="4"/>
  <c r="D784" i="4"/>
  <c r="E784" i="4" l="1"/>
  <c r="F784" i="4"/>
  <c r="B786" i="4"/>
  <c r="N785" i="4"/>
  <c r="P785" i="4" s="1"/>
  <c r="Q785" i="4" s="1"/>
  <c r="O785" i="4"/>
  <c r="C785" i="4"/>
  <c r="D785" i="4"/>
  <c r="E785" i="4" l="1"/>
  <c r="F785" i="4" s="1"/>
  <c r="B787" i="4"/>
  <c r="N786" i="4"/>
  <c r="P786" i="4" s="1"/>
  <c r="Q786" i="4" s="1"/>
  <c r="O786" i="4"/>
  <c r="C786" i="4"/>
  <c r="D786" i="4"/>
  <c r="E786" i="4" l="1"/>
  <c r="F786" i="4" s="1"/>
  <c r="B788" i="4"/>
  <c r="N787" i="4"/>
  <c r="P787" i="4" s="1"/>
  <c r="Q787" i="4" s="1"/>
  <c r="O787" i="4"/>
  <c r="C787" i="4"/>
  <c r="D787" i="4"/>
  <c r="E787" i="4" l="1"/>
  <c r="F787" i="4" s="1"/>
  <c r="B789" i="4"/>
  <c r="N788" i="4"/>
  <c r="P788" i="4" s="1"/>
  <c r="Q788" i="4" s="1"/>
  <c r="O788" i="4"/>
  <c r="C788" i="4"/>
  <c r="D788" i="4"/>
  <c r="E788" i="4" l="1"/>
  <c r="F788" i="4"/>
  <c r="B790" i="4"/>
  <c r="N789" i="4"/>
  <c r="P789" i="4" s="1"/>
  <c r="Q789" i="4" s="1"/>
  <c r="O789" i="4"/>
  <c r="C789" i="4"/>
  <c r="D789" i="4"/>
  <c r="E789" i="4" l="1"/>
  <c r="F789" i="4" s="1"/>
  <c r="B791" i="4"/>
  <c r="N790" i="4"/>
  <c r="P790" i="4" s="1"/>
  <c r="Q790" i="4" s="1"/>
  <c r="O790" i="4"/>
  <c r="C790" i="4"/>
  <c r="D790" i="4"/>
  <c r="E790" i="4" l="1"/>
  <c r="B792" i="4"/>
  <c r="N791" i="4"/>
  <c r="P791" i="4" s="1"/>
  <c r="Q791" i="4" s="1"/>
  <c r="O791" i="4"/>
  <c r="C791" i="4"/>
  <c r="D791" i="4"/>
  <c r="F790" i="4"/>
  <c r="E791" i="4" l="1"/>
  <c r="F791" i="4" s="1"/>
  <c r="B793" i="4"/>
  <c r="N792" i="4"/>
  <c r="P792" i="4" s="1"/>
  <c r="Q792" i="4" s="1"/>
  <c r="O792" i="4"/>
  <c r="C792" i="4"/>
  <c r="D792" i="4"/>
  <c r="E792" i="4" l="1"/>
  <c r="F792" i="4"/>
  <c r="B794" i="4"/>
  <c r="N793" i="4"/>
  <c r="P793" i="4" s="1"/>
  <c r="Q793" i="4" s="1"/>
  <c r="O793" i="4"/>
  <c r="C793" i="4"/>
  <c r="D793" i="4"/>
  <c r="E793" i="4" l="1"/>
  <c r="F793" i="4" s="1"/>
  <c r="B795" i="4"/>
  <c r="N794" i="4"/>
  <c r="P794" i="4" s="1"/>
  <c r="Q794" i="4" s="1"/>
  <c r="O794" i="4"/>
  <c r="C794" i="4"/>
  <c r="D794" i="4"/>
  <c r="E794" i="4" l="1"/>
  <c r="B796" i="4"/>
  <c r="N795" i="4"/>
  <c r="P795" i="4" s="1"/>
  <c r="Q795" i="4" s="1"/>
  <c r="O795" i="4"/>
  <c r="C795" i="4"/>
  <c r="D795" i="4"/>
  <c r="F794" i="4"/>
  <c r="E795" i="4" l="1"/>
  <c r="F795" i="4" s="1"/>
  <c r="B797" i="4"/>
  <c r="O796" i="4"/>
  <c r="N796" i="4"/>
  <c r="P796" i="4" s="1"/>
  <c r="Q796" i="4" s="1"/>
  <c r="C796" i="4"/>
  <c r="D796" i="4"/>
  <c r="E796" i="4" l="1"/>
  <c r="F796" i="4"/>
  <c r="B798" i="4"/>
  <c r="N797" i="4"/>
  <c r="P797" i="4" s="1"/>
  <c r="Q797" i="4" s="1"/>
  <c r="O797" i="4"/>
  <c r="C797" i="4"/>
  <c r="D797" i="4"/>
  <c r="E797" i="4" l="1"/>
  <c r="F797" i="4" s="1"/>
  <c r="B799" i="4"/>
  <c r="N798" i="4"/>
  <c r="P798" i="4" s="1"/>
  <c r="Q798" i="4" s="1"/>
  <c r="O798" i="4"/>
  <c r="C798" i="4"/>
  <c r="D798" i="4"/>
  <c r="E798" i="4" l="1"/>
  <c r="B800" i="4"/>
  <c r="N799" i="4"/>
  <c r="P799" i="4" s="1"/>
  <c r="Q799" i="4" s="1"/>
  <c r="O799" i="4"/>
  <c r="C799" i="4"/>
  <c r="D799" i="4"/>
  <c r="F798" i="4"/>
  <c r="E799" i="4" l="1"/>
  <c r="F799" i="4" s="1"/>
  <c r="B801" i="4"/>
  <c r="N800" i="4"/>
  <c r="P800" i="4" s="1"/>
  <c r="Q800" i="4" s="1"/>
  <c r="O800" i="4"/>
  <c r="C800" i="4"/>
  <c r="D800" i="4"/>
  <c r="E800" i="4" l="1"/>
  <c r="F800" i="4"/>
  <c r="B802" i="4"/>
  <c r="N801" i="4"/>
  <c r="P801" i="4" s="1"/>
  <c r="Q801" i="4" s="1"/>
  <c r="O801" i="4"/>
  <c r="C801" i="4"/>
  <c r="D801" i="4"/>
  <c r="E801" i="4" l="1"/>
  <c r="F801" i="4" s="1"/>
  <c r="B803" i="4"/>
  <c r="N802" i="4"/>
  <c r="P802" i="4" s="1"/>
  <c r="Q802" i="4" s="1"/>
  <c r="O802" i="4"/>
  <c r="C802" i="4"/>
  <c r="D802" i="4"/>
  <c r="E802" i="4" l="1"/>
  <c r="B804" i="4"/>
  <c r="N803" i="4"/>
  <c r="P803" i="4" s="1"/>
  <c r="Q803" i="4" s="1"/>
  <c r="O803" i="4"/>
  <c r="C803" i="4"/>
  <c r="D803" i="4"/>
  <c r="F802" i="4"/>
  <c r="E803" i="4" l="1"/>
  <c r="F803" i="4" s="1"/>
  <c r="B805" i="4"/>
  <c r="N804" i="4"/>
  <c r="P804" i="4" s="1"/>
  <c r="Q804" i="4" s="1"/>
  <c r="O804" i="4"/>
  <c r="C804" i="4"/>
  <c r="D804" i="4"/>
  <c r="E804" i="4" l="1"/>
  <c r="F804" i="4"/>
  <c r="B806" i="4"/>
  <c r="N805" i="4"/>
  <c r="P805" i="4" s="1"/>
  <c r="Q805" i="4" s="1"/>
  <c r="O805" i="4"/>
  <c r="C805" i="4"/>
  <c r="D805" i="4"/>
  <c r="E805" i="4" l="1"/>
  <c r="F805" i="4" s="1"/>
  <c r="B807" i="4"/>
  <c r="N806" i="4"/>
  <c r="P806" i="4" s="1"/>
  <c r="Q806" i="4" s="1"/>
  <c r="C806" i="4"/>
  <c r="D806" i="4"/>
  <c r="O806" i="4"/>
  <c r="E806" i="4" l="1"/>
  <c r="B808" i="4"/>
  <c r="N807" i="4"/>
  <c r="P807" i="4" s="1"/>
  <c r="Q807" i="4" s="1"/>
  <c r="O807" i="4"/>
  <c r="C807" i="4"/>
  <c r="D807" i="4"/>
  <c r="F806" i="4"/>
  <c r="E807" i="4" l="1"/>
  <c r="F807" i="4" s="1"/>
  <c r="B809" i="4"/>
  <c r="O808" i="4"/>
  <c r="N808" i="4"/>
  <c r="P808" i="4" s="1"/>
  <c r="Q808" i="4" s="1"/>
  <c r="C808" i="4"/>
  <c r="D808" i="4"/>
  <c r="E808" i="4" l="1"/>
  <c r="F808" i="4" s="1"/>
  <c r="B810" i="4"/>
  <c r="N809" i="4"/>
  <c r="P809" i="4" s="1"/>
  <c r="Q809" i="4" s="1"/>
  <c r="O809" i="4"/>
  <c r="C809" i="4"/>
  <c r="D809" i="4"/>
  <c r="E809" i="4" l="1"/>
  <c r="F809" i="4" s="1"/>
  <c r="B811" i="4"/>
  <c r="N810" i="4"/>
  <c r="P810" i="4" s="1"/>
  <c r="Q810" i="4" s="1"/>
  <c r="O810" i="4"/>
  <c r="C810" i="4"/>
  <c r="D810" i="4"/>
  <c r="E810" i="4" l="1"/>
  <c r="B812" i="4"/>
  <c r="N811" i="4"/>
  <c r="P811" i="4" s="1"/>
  <c r="Q811" i="4" s="1"/>
  <c r="O811" i="4"/>
  <c r="C811" i="4"/>
  <c r="D811" i="4"/>
  <c r="F810" i="4"/>
  <c r="E811" i="4" l="1"/>
  <c r="F811" i="4" s="1"/>
  <c r="B813" i="4"/>
  <c r="N812" i="4"/>
  <c r="P812" i="4" s="1"/>
  <c r="Q812" i="4" s="1"/>
  <c r="O812" i="4"/>
  <c r="C812" i="4"/>
  <c r="D812" i="4"/>
  <c r="E812" i="4" l="1"/>
  <c r="F812" i="4" s="1"/>
  <c r="B814" i="4"/>
  <c r="N813" i="4"/>
  <c r="P813" i="4" s="1"/>
  <c r="Q813" i="4" s="1"/>
  <c r="O813" i="4"/>
  <c r="C813" i="4"/>
  <c r="D813" i="4"/>
  <c r="E813" i="4" l="1"/>
  <c r="F813" i="4" s="1"/>
  <c r="B815" i="4"/>
  <c r="N814" i="4"/>
  <c r="P814" i="4" s="1"/>
  <c r="Q814" i="4" s="1"/>
  <c r="O814" i="4"/>
  <c r="C814" i="4"/>
  <c r="D814" i="4"/>
  <c r="E814" i="4" l="1"/>
  <c r="F814" i="4" s="1"/>
  <c r="B816" i="4"/>
  <c r="N815" i="4"/>
  <c r="P815" i="4" s="1"/>
  <c r="Q815" i="4" s="1"/>
  <c r="O815" i="4"/>
  <c r="C815" i="4"/>
  <c r="D815" i="4"/>
  <c r="E815" i="4" l="1"/>
  <c r="F815" i="4" s="1"/>
  <c r="B817" i="4"/>
  <c r="N816" i="4"/>
  <c r="P816" i="4" s="1"/>
  <c r="Q816" i="4" s="1"/>
  <c r="C816" i="4"/>
  <c r="O816" i="4"/>
  <c r="D816" i="4"/>
  <c r="E816" i="4" l="1"/>
  <c r="F816" i="4" s="1"/>
  <c r="B818" i="4"/>
  <c r="N817" i="4"/>
  <c r="P817" i="4" s="1"/>
  <c r="Q817" i="4" s="1"/>
  <c r="O817" i="4"/>
  <c r="C817" i="4"/>
  <c r="D817" i="4"/>
  <c r="E817" i="4" l="1"/>
  <c r="F817" i="4" s="1"/>
  <c r="B819" i="4"/>
  <c r="N818" i="4"/>
  <c r="P818" i="4" s="1"/>
  <c r="Q818" i="4" s="1"/>
  <c r="O818" i="4"/>
  <c r="C818" i="4"/>
  <c r="D818" i="4"/>
  <c r="E818" i="4" l="1"/>
  <c r="F818" i="4" s="1"/>
  <c r="B820" i="4"/>
  <c r="N819" i="4"/>
  <c r="P819" i="4" s="1"/>
  <c r="Q819" i="4" s="1"/>
  <c r="O819" i="4"/>
  <c r="C819" i="4"/>
  <c r="D819" i="4"/>
  <c r="E819" i="4" l="1"/>
  <c r="F819" i="4" s="1"/>
  <c r="B821" i="4"/>
  <c r="N820" i="4"/>
  <c r="P820" i="4" s="1"/>
  <c r="Q820" i="4" s="1"/>
  <c r="O820" i="4"/>
  <c r="C820" i="4"/>
  <c r="D820" i="4"/>
  <c r="E820" i="4" l="1"/>
  <c r="F820" i="4" s="1"/>
  <c r="B822" i="4"/>
  <c r="N821" i="4"/>
  <c r="P821" i="4" s="1"/>
  <c r="Q821" i="4" s="1"/>
  <c r="O821" i="4"/>
  <c r="C821" i="4"/>
  <c r="D821" i="4"/>
  <c r="E821" i="4" l="1"/>
  <c r="F821" i="4" s="1"/>
  <c r="B823" i="4"/>
  <c r="N822" i="4"/>
  <c r="P822" i="4" s="1"/>
  <c r="Q822" i="4" s="1"/>
  <c r="O822" i="4"/>
  <c r="C822" i="4"/>
  <c r="D822" i="4"/>
  <c r="E822" i="4" l="1"/>
  <c r="F822" i="4" s="1"/>
  <c r="B824" i="4"/>
  <c r="N823" i="4"/>
  <c r="P823" i="4" s="1"/>
  <c r="Q823" i="4" s="1"/>
  <c r="O823" i="4"/>
  <c r="C823" i="4"/>
  <c r="D823" i="4"/>
  <c r="E823" i="4" l="1"/>
  <c r="F823" i="4" s="1"/>
  <c r="B825" i="4"/>
  <c r="N824" i="4"/>
  <c r="P824" i="4" s="1"/>
  <c r="Q824" i="4" s="1"/>
  <c r="O824" i="4"/>
  <c r="C824" i="4"/>
  <c r="D824" i="4"/>
  <c r="E824" i="4" l="1"/>
  <c r="F824" i="4" s="1"/>
  <c r="B826" i="4"/>
  <c r="N825" i="4"/>
  <c r="P825" i="4" s="1"/>
  <c r="Q825" i="4" s="1"/>
  <c r="O825" i="4"/>
  <c r="C825" i="4"/>
  <c r="D825" i="4"/>
  <c r="E825" i="4" l="1"/>
  <c r="F825" i="4"/>
  <c r="B827" i="4"/>
  <c r="N826" i="4"/>
  <c r="P826" i="4" s="1"/>
  <c r="Q826" i="4" s="1"/>
  <c r="O826" i="4"/>
  <c r="C826" i="4"/>
  <c r="D826" i="4"/>
  <c r="E826" i="4" l="1"/>
  <c r="F826" i="4" s="1"/>
  <c r="B828" i="4"/>
  <c r="N827" i="4"/>
  <c r="P827" i="4" s="1"/>
  <c r="Q827" i="4" s="1"/>
  <c r="O827" i="4"/>
  <c r="C827" i="4"/>
  <c r="D827" i="4"/>
  <c r="E827" i="4" l="1"/>
  <c r="B829" i="4"/>
  <c r="O828" i="4"/>
  <c r="C828" i="4"/>
  <c r="D828" i="4"/>
  <c r="N828" i="4"/>
  <c r="P828" i="4" s="1"/>
  <c r="Q828" i="4" s="1"/>
  <c r="F827" i="4"/>
  <c r="E828" i="4" l="1"/>
  <c r="F828" i="4" s="1"/>
  <c r="B830" i="4"/>
  <c r="N829" i="4"/>
  <c r="P829" i="4" s="1"/>
  <c r="Q829" i="4" s="1"/>
  <c r="O829" i="4"/>
  <c r="C829" i="4"/>
  <c r="D829" i="4"/>
  <c r="E829" i="4" l="1"/>
  <c r="B831" i="4"/>
  <c r="N830" i="4"/>
  <c r="P830" i="4" s="1"/>
  <c r="Q830" i="4" s="1"/>
  <c r="O830" i="4"/>
  <c r="C830" i="4"/>
  <c r="D830" i="4"/>
  <c r="F829" i="4"/>
  <c r="E830" i="4" l="1"/>
  <c r="F830" i="4" s="1"/>
  <c r="B832" i="4"/>
  <c r="N831" i="4"/>
  <c r="P831" i="4" s="1"/>
  <c r="Q831" i="4" s="1"/>
  <c r="O831" i="4"/>
  <c r="C831" i="4"/>
  <c r="D831" i="4"/>
  <c r="E831" i="4" l="1"/>
  <c r="F831" i="4"/>
  <c r="B833" i="4"/>
  <c r="N832" i="4"/>
  <c r="P832" i="4" s="1"/>
  <c r="Q832" i="4" s="1"/>
  <c r="O832" i="4"/>
  <c r="C832" i="4"/>
  <c r="D832" i="4"/>
  <c r="E832" i="4" l="1"/>
  <c r="F832" i="4" s="1"/>
  <c r="B834" i="4"/>
  <c r="N833" i="4"/>
  <c r="P833" i="4" s="1"/>
  <c r="Q833" i="4" s="1"/>
  <c r="O833" i="4"/>
  <c r="C833" i="4"/>
  <c r="D833" i="4"/>
  <c r="E833" i="4" l="1"/>
  <c r="B835" i="4"/>
  <c r="N834" i="4"/>
  <c r="P834" i="4" s="1"/>
  <c r="Q834" i="4" s="1"/>
  <c r="O834" i="4"/>
  <c r="C834" i="4"/>
  <c r="D834" i="4"/>
  <c r="F833" i="4"/>
  <c r="E834" i="4" l="1"/>
  <c r="F834" i="4" s="1"/>
  <c r="B836" i="4"/>
  <c r="N835" i="4"/>
  <c r="P835" i="4" s="1"/>
  <c r="Q835" i="4" s="1"/>
  <c r="O835" i="4"/>
  <c r="C835" i="4"/>
  <c r="D835" i="4"/>
  <c r="E835" i="4" l="1"/>
  <c r="F835" i="4" s="1"/>
  <c r="B837" i="4"/>
  <c r="N836" i="4"/>
  <c r="P836" i="4" s="1"/>
  <c r="Q836" i="4" s="1"/>
  <c r="O836" i="4"/>
  <c r="C836" i="4"/>
  <c r="D836" i="4"/>
  <c r="E836" i="4" l="1"/>
  <c r="F836" i="4" s="1"/>
  <c r="B838" i="4"/>
  <c r="N837" i="4"/>
  <c r="P837" i="4" s="1"/>
  <c r="Q837" i="4" s="1"/>
  <c r="O837" i="4"/>
  <c r="C837" i="4"/>
  <c r="D837" i="4"/>
  <c r="E837" i="4" l="1"/>
  <c r="F837" i="4" s="1"/>
  <c r="B839" i="4"/>
  <c r="N838" i="4"/>
  <c r="P838" i="4" s="1"/>
  <c r="Q838" i="4" s="1"/>
  <c r="C838" i="4"/>
  <c r="D838" i="4"/>
  <c r="O838" i="4"/>
  <c r="E838" i="4" l="1"/>
  <c r="F838" i="4" s="1"/>
  <c r="B840" i="4"/>
  <c r="N839" i="4"/>
  <c r="P839" i="4" s="1"/>
  <c r="Q839" i="4" s="1"/>
  <c r="O839" i="4"/>
  <c r="C839" i="4"/>
  <c r="D839" i="4"/>
  <c r="E839" i="4" l="1"/>
  <c r="F839" i="4" s="1"/>
  <c r="B841" i="4"/>
  <c r="O840" i="4"/>
  <c r="N840" i="4"/>
  <c r="P840" i="4" s="1"/>
  <c r="Q840" i="4" s="1"/>
  <c r="C840" i="4"/>
  <c r="D840" i="4"/>
  <c r="E840" i="4" l="1"/>
  <c r="F840" i="4" s="1"/>
  <c r="B842" i="4"/>
  <c r="N841" i="4"/>
  <c r="P841" i="4" s="1"/>
  <c r="Q841" i="4" s="1"/>
  <c r="O841" i="4"/>
  <c r="C841" i="4"/>
  <c r="D841" i="4"/>
  <c r="E841" i="4" l="1"/>
  <c r="F841" i="4" s="1"/>
  <c r="B843" i="4"/>
  <c r="N842" i="4"/>
  <c r="P842" i="4" s="1"/>
  <c r="Q842" i="4" s="1"/>
  <c r="O842" i="4"/>
  <c r="C842" i="4"/>
  <c r="D842" i="4"/>
  <c r="E842" i="4" l="1"/>
  <c r="F842" i="4" s="1"/>
  <c r="B844" i="4"/>
  <c r="N843" i="4"/>
  <c r="P843" i="4" s="1"/>
  <c r="Q843" i="4" s="1"/>
  <c r="O843" i="4"/>
  <c r="C843" i="4"/>
  <c r="D843" i="4"/>
  <c r="E843" i="4" l="1"/>
  <c r="F843" i="4" s="1"/>
  <c r="B845" i="4"/>
  <c r="N844" i="4"/>
  <c r="P844" i="4" s="1"/>
  <c r="Q844" i="4" s="1"/>
  <c r="O844" i="4"/>
  <c r="C844" i="4"/>
  <c r="D844" i="4"/>
  <c r="E844" i="4" l="1"/>
  <c r="F844" i="4" s="1"/>
  <c r="B846" i="4"/>
  <c r="N845" i="4"/>
  <c r="P845" i="4" s="1"/>
  <c r="Q845" i="4" s="1"/>
  <c r="O845" i="4"/>
  <c r="C845" i="4"/>
  <c r="D845" i="4"/>
  <c r="E845" i="4" l="1"/>
  <c r="F845" i="4" s="1"/>
  <c r="B847" i="4"/>
  <c r="N846" i="4"/>
  <c r="P846" i="4" s="1"/>
  <c r="Q846" i="4" s="1"/>
  <c r="O846" i="4"/>
  <c r="C846" i="4"/>
  <c r="D846" i="4"/>
  <c r="E846" i="4" l="1"/>
  <c r="F846" i="4" s="1"/>
  <c r="B848" i="4"/>
  <c r="N847" i="4"/>
  <c r="P847" i="4" s="1"/>
  <c r="Q847" i="4" s="1"/>
  <c r="O847" i="4"/>
  <c r="C847" i="4"/>
  <c r="D847" i="4"/>
  <c r="E847" i="4" l="1"/>
  <c r="F847" i="4" s="1"/>
  <c r="B849" i="4"/>
  <c r="N848" i="4"/>
  <c r="P848" i="4" s="1"/>
  <c r="Q848" i="4" s="1"/>
  <c r="O848" i="4"/>
  <c r="C848" i="4"/>
  <c r="D848" i="4"/>
  <c r="E848" i="4" l="1"/>
  <c r="F848" i="4" s="1"/>
  <c r="B850" i="4"/>
  <c r="N849" i="4"/>
  <c r="P849" i="4" s="1"/>
  <c r="Q849" i="4" s="1"/>
  <c r="O849" i="4"/>
  <c r="C849" i="4"/>
  <c r="D849" i="4"/>
  <c r="E849" i="4" l="1"/>
  <c r="F849" i="4" s="1"/>
  <c r="B851" i="4"/>
  <c r="N850" i="4"/>
  <c r="P850" i="4" s="1"/>
  <c r="Q850" i="4" s="1"/>
  <c r="O850" i="4"/>
  <c r="C850" i="4"/>
  <c r="D850" i="4"/>
  <c r="E850" i="4" l="1"/>
  <c r="F850" i="4" s="1"/>
  <c r="B852" i="4"/>
  <c r="N851" i="4"/>
  <c r="P851" i="4" s="1"/>
  <c r="Q851" i="4" s="1"/>
  <c r="O851" i="4"/>
  <c r="C851" i="4"/>
  <c r="D851" i="4"/>
  <c r="E851" i="4" l="1"/>
  <c r="F851" i="4" s="1"/>
  <c r="B853" i="4"/>
  <c r="N852" i="4"/>
  <c r="P852" i="4" s="1"/>
  <c r="Q852" i="4" s="1"/>
  <c r="O852" i="4"/>
  <c r="C852" i="4"/>
  <c r="D852" i="4"/>
  <c r="E852" i="4" l="1"/>
  <c r="F852" i="4" s="1"/>
  <c r="B854" i="4"/>
  <c r="N853" i="4"/>
  <c r="P853" i="4" s="1"/>
  <c r="Q853" i="4" s="1"/>
  <c r="O853" i="4"/>
  <c r="C853" i="4"/>
  <c r="D853" i="4"/>
  <c r="E853" i="4" l="1"/>
  <c r="F853" i="4" s="1"/>
  <c r="B855" i="4"/>
  <c r="N854" i="4"/>
  <c r="P854" i="4" s="1"/>
  <c r="Q854" i="4" s="1"/>
  <c r="O854" i="4"/>
  <c r="C854" i="4"/>
  <c r="D854" i="4"/>
  <c r="E854" i="4" l="1"/>
  <c r="F854" i="4" s="1"/>
  <c r="B856" i="4"/>
  <c r="N855" i="4"/>
  <c r="P855" i="4" s="1"/>
  <c r="Q855" i="4" s="1"/>
  <c r="O855" i="4"/>
  <c r="C855" i="4"/>
  <c r="D855" i="4"/>
  <c r="E855" i="4" l="1"/>
  <c r="F855" i="4" s="1"/>
  <c r="B857" i="4"/>
  <c r="N856" i="4"/>
  <c r="P856" i="4" s="1"/>
  <c r="Q856" i="4" s="1"/>
  <c r="O856" i="4"/>
  <c r="C856" i="4"/>
  <c r="D856" i="4"/>
  <c r="E856" i="4" l="1"/>
  <c r="F856" i="4" s="1"/>
  <c r="B858" i="4"/>
  <c r="N857" i="4"/>
  <c r="P857" i="4" s="1"/>
  <c r="Q857" i="4" s="1"/>
  <c r="O857" i="4"/>
  <c r="C857" i="4"/>
  <c r="D857" i="4"/>
  <c r="E857" i="4" l="1"/>
  <c r="F857" i="4" s="1"/>
  <c r="B859" i="4"/>
  <c r="N858" i="4"/>
  <c r="P858" i="4" s="1"/>
  <c r="Q858" i="4" s="1"/>
  <c r="O858" i="4"/>
  <c r="C858" i="4"/>
  <c r="D858" i="4"/>
  <c r="E858" i="4" l="1"/>
  <c r="F858" i="4" s="1"/>
  <c r="B860" i="4"/>
  <c r="N859" i="4"/>
  <c r="P859" i="4" s="1"/>
  <c r="Q859" i="4" s="1"/>
  <c r="O859" i="4"/>
  <c r="C859" i="4"/>
  <c r="D859" i="4"/>
  <c r="E859" i="4" l="1"/>
  <c r="F859" i="4" s="1"/>
  <c r="B861" i="4"/>
  <c r="O860" i="4"/>
  <c r="N860" i="4"/>
  <c r="P860" i="4" s="1"/>
  <c r="Q860" i="4" s="1"/>
  <c r="C860" i="4"/>
  <c r="D860" i="4"/>
  <c r="E860" i="4" l="1"/>
  <c r="F860" i="4" s="1"/>
  <c r="B862" i="4"/>
  <c r="N861" i="4"/>
  <c r="P861" i="4" s="1"/>
  <c r="Q861" i="4" s="1"/>
  <c r="O861" i="4"/>
  <c r="C861" i="4"/>
  <c r="D861" i="4"/>
  <c r="E861" i="4" l="1"/>
  <c r="F861" i="4" s="1"/>
  <c r="B863" i="4"/>
  <c r="N862" i="4"/>
  <c r="P862" i="4" s="1"/>
  <c r="Q862" i="4" s="1"/>
  <c r="O862" i="4"/>
  <c r="C862" i="4"/>
  <c r="D862" i="4"/>
  <c r="E862" i="4" l="1"/>
  <c r="F862" i="4" s="1"/>
  <c r="B864" i="4"/>
  <c r="N863" i="4"/>
  <c r="P863" i="4" s="1"/>
  <c r="Q863" i="4" s="1"/>
  <c r="O863" i="4"/>
  <c r="C863" i="4"/>
  <c r="D863" i="4"/>
  <c r="E863" i="4" l="1"/>
  <c r="F863" i="4" s="1"/>
  <c r="B865" i="4"/>
  <c r="N864" i="4"/>
  <c r="P864" i="4" s="1"/>
  <c r="Q864" i="4" s="1"/>
  <c r="O864" i="4"/>
  <c r="C864" i="4"/>
  <c r="D864" i="4"/>
  <c r="E864" i="4" l="1"/>
  <c r="F864" i="4" s="1"/>
  <c r="B866" i="4"/>
  <c r="N865" i="4"/>
  <c r="P865" i="4" s="1"/>
  <c r="Q865" i="4" s="1"/>
  <c r="O865" i="4"/>
  <c r="C865" i="4"/>
  <c r="D865" i="4"/>
  <c r="E865" i="4" l="1"/>
  <c r="F865" i="4" s="1"/>
  <c r="B867" i="4"/>
  <c r="N866" i="4"/>
  <c r="P866" i="4" s="1"/>
  <c r="Q866" i="4" s="1"/>
  <c r="O866" i="4"/>
  <c r="C866" i="4"/>
  <c r="D866" i="4"/>
  <c r="E866" i="4" l="1"/>
  <c r="F866" i="4" s="1"/>
  <c r="B868" i="4"/>
  <c r="N867" i="4"/>
  <c r="P867" i="4" s="1"/>
  <c r="Q867" i="4" s="1"/>
  <c r="O867" i="4"/>
  <c r="C867" i="4"/>
  <c r="D867" i="4"/>
  <c r="E867" i="4" l="1"/>
  <c r="F867" i="4" s="1"/>
  <c r="B869" i="4"/>
  <c r="N868" i="4"/>
  <c r="P868" i="4" s="1"/>
  <c r="Q868" i="4" s="1"/>
  <c r="O868" i="4"/>
  <c r="C868" i="4"/>
  <c r="D868" i="4"/>
  <c r="E868" i="4" l="1"/>
  <c r="F868" i="4" s="1"/>
  <c r="B870" i="4"/>
  <c r="N869" i="4"/>
  <c r="P869" i="4" s="1"/>
  <c r="Q869" i="4" s="1"/>
  <c r="O869" i="4"/>
  <c r="C869" i="4"/>
  <c r="D869" i="4"/>
  <c r="E869" i="4" l="1"/>
  <c r="F869" i="4" s="1"/>
  <c r="B871" i="4"/>
  <c r="N870" i="4"/>
  <c r="P870" i="4" s="1"/>
  <c r="C870" i="4"/>
  <c r="D870" i="4"/>
  <c r="O870" i="4"/>
  <c r="E870" i="4" l="1"/>
  <c r="F870" i="4" s="1"/>
  <c r="Q870" i="4"/>
  <c r="B872" i="4"/>
  <c r="N871" i="4"/>
  <c r="P871" i="4" s="1"/>
  <c r="Q871" i="4" s="1"/>
  <c r="O871" i="4"/>
  <c r="C871" i="4"/>
  <c r="D871" i="4"/>
  <c r="E871" i="4" l="1"/>
  <c r="F871" i="4"/>
  <c r="B873" i="4"/>
  <c r="O872" i="4"/>
  <c r="N872" i="4"/>
  <c r="P872" i="4" s="1"/>
  <c r="Q872" i="4" s="1"/>
  <c r="C872" i="4"/>
  <c r="D872" i="4"/>
  <c r="E872" i="4" l="1"/>
  <c r="F872" i="4" s="1"/>
  <c r="B874" i="4"/>
  <c r="N873" i="4"/>
  <c r="P873" i="4" s="1"/>
  <c r="Q873" i="4" s="1"/>
  <c r="O873" i="4"/>
  <c r="C873" i="4"/>
  <c r="D873" i="4"/>
  <c r="E873" i="4" l="1"/>
  <c r="B875" i="4"/>
  <c r="N874" i="4"/>
  <c r="P874" i="4" s="1"/>
  <c r="Q874" i="4" s="1"/>
  <c r="O874" i="4"/>
  <c r="C874" i="4"/>
  <c r="D874" i="4"/>
  <c r="F873" i="4"/>
  <c r="E874" i="4" l="1"/>
  <c r="F874" i="4" s="1"/>
  <c r="B876" i="4"/>
  <c r="N875" i="4"/>
  <c r="P875" i="4" s="1"/>
  <c r="Q875" i="4" s="1"/>
  <c r="O875" i="4"/>
  <c r="C875" i="4"/>
  <c r="D875" i="4"/>
  <c r="E875" i="4" l="1"/>
  <c r="F875" i="4" s="1"/>
  <c r="N876" i="4"/>
  <c r="P876" i="4" s="1"/>
  <c r="Q876" i="4" s="1"/>
  <c r="O876" i="4"/>
  <c r="C876" i="4"/>
  <c r="D876" i="4"/>
  <c r="E876" i="4" l="1"/>
  <c r="F876" i="4" s="1"/>
  <c r="L18" i="2"/>
  <c r="M17" i="2"/>
  <c r="L11" i="2"/>
  <c r="M15" i="2"/>
  <c r="M18" i="2"/>
  <c r="M8" i="2"/>
  <c r="M12" i="2"/>
  <c r="M19" i="2"/>
  <c r="M14" i="2"/>
  <c r="M11" i="2"/>
  <c r="N11" i="2" s="1"/>
  <c r="L9" i="2"/>
  <c r="M9" i="2"/>
  <c r="L19" i="2"/>
  <c r="L16" i="2"/>
  <c r="L14" i="2"/>
  <c r="L15" i="2"/>
  <c r="N15" i="2" s="1"/>
  <c r="L13" i="2"/>
  <c r="M10" i="2"/>
  <c r="L8" i="2"/>
  <c r="N8" i="2" s="1"/>
  <c r="O8" i="2" s="1"/>
  <c r="L12" i="2"/>
  <c r="M13" i="2"/>
  <c r="M16" i="2"/>
  <c r="L10" i="2"/>
  <c r="L17" i="2"/>
  <c r="N17" i="2" s="1"/>
  <c r="N12" i="2" l="1"/>
  <c r="N18" i="2"/>
  <c r="N14" i="2"/>
  <c r="N13" i="2"/>
  <c r="N16" i="2"/>
  <c r="P8" i="2"/>
  <c r="N9" i="2"/>
  <c r="O9" i="2" s="1"/>
  <c r="N19" i="2"/>
  <c r="N10" i="2"/>
  <c r="P9" i="2" l="1"/>
  <c r="O10" i="2"/>
  <c r="P10" i="2" l="1"/>
  <c r="O11" i="2"/>
  <c r="P11" i="2" l="1"/>
  <c r="O12" i="2"/>
  <c r="P12" i="2" l="1"/>
  <c r="O13" i="2"/>
  <c r="P13" i="2" l="1"/>
  <c r="O14" i="2"/>
  <c r="P14" i="2" l="1"/>
  <c r="O15" i="2"/>
  <c r="P15" i="2" l="1"/>
  <c r="O16" i="2"/>
  <c r="P16" i="2" l="1"/>
  <c r="O17" i="2"/>
  <c r="P17" i="2" l="1"/>
  <c r="O18" i="2"/>
  <c r="P18" i="2" l="1"/>
  <c r="O19" i="2"/>
  <c r="P19" i="2" s="1"/>
</calcChain>
</file>

<file path=xl/sharedStrings.xml><?xml version="1.0" encoding="utf-8"?>
<sst xmlns="http://schemas.openxmlformats.org/spreadsheetml/2006/main" count="134" uniqueCount="95">
  <si>
    <t>שם העסק:</t>
  </si>
  <si>
    <t>AAAAA</t>
  </si>
  <si>
    <t>יתרת פתיחה בבנק</t>
  </si>
  <si>
    <t>שנה:</t>
  </si>
  <si>
    <t>תאריך יתרת פתיחה</t>
  </si>
  <si>
    <t>מספר חשבון בנק</t>
  </si>
  <si>
    <t>12345678</t>
  </si>
  <si>
    <t>מסגרת אשראי</t>
  </si>
  <si>
    <t>פרטים</t>
  </si>
  <si>
    <t>תאריך</t>
  </si>
  <si>
    <t>הערות</t>
  </si>
  <si>
    <t>הכנסות</t>
  </si>
  <si>
    <t>הוצאות</t>
  </si>
  <si>
    <t>סה"כ יומי</t>
  </si>
  <si>
    <t>#</t>
  </si>
  <si>
    <t>חודש</t>
  </si>
  <si>
    <t>סעיף</t>
  </si>
  <si>
    <t>אסמכתא</t>
  </si>
  <si>
    <t>הכנסה</t>
  </si>
  <si>
    <t>הוצאה</t>
  </si>
  <si>
    <t>מאזן</t>
  </si>
  <si>
    <t>הוראות הפעלה לקובץ תזרים מזומנים</t>
  </si>
  <si>
    <t>יתרת פתיחה</t>
  </si>
  <si>
    <t>יתרה מצטברת</t>
  </si>
  <si>
    <t>בקובץ ישנם 4 גיליונות</t>
  </si>
  <si>
    <t>הוראות הפעלה</t>
  </si>
  <si>
    <t>דשבורד</t>
  </si>
  <si>
    <t>תנועות בנק</t>
  </si>
  <si>
    <t>מסך שמראה את עיקרי הדברים ממעוף הציפור, נותן אינדיקציה למצב נכון לעכשיו + צפי תזרימי עתידי</t>
  </si>
  <si>
    <t>תאריך - יש למלא בפורמט: dd/mm/yyyy</t>
  </si>
  <si>
    <t>סעיף - יש לציין את שם הסעיף התקציבי, כגון: הכנסות, שכר, שכירות, ארנונה, ביטוח לאומי, אחזקה, הוצאות בנק, מיסים - ועוד (לפי הצורך של העסק)</t>
  </si>
  <si>
    <t>פרטים - אם הכנסות: שם הלקוח, אם הוצאות: שם הספק</t>
  </si>
  <si>
    <t>אסמכתא - הכנסות: מספר חשבונית שהונפקה, הוצאות: מספר חשבונית</t>
  </si>
  <si>
    <t>הכנסה - אם צפוי תקבול יש לציין את הסכום הצפוי. אם יש עסקה בתשלומים, יש לציין בכל תאריך צפוי את ההכנסה הצפויה - בשורה נפרדת לפי התאריך שבו צפויה ההכנסה</t>
  </si>
  <si>
    <t>הוצאה - אם צפוי תשלום לספק יש לציין את הסכום הצפוי. עסקה בתשלומים תחולק לתאריכים הצפויים ולציין את הסכום הצפוי</t>
  </si>
  <si>
    <t>הנפקתם חשבונית ללקוח עם תאריך לתשלום 5-2-2019, מבדיקה באתר הבנק - הכסף לא הועבר (הלקוח מאחר בהעברת הכסף) - יש לצלצל ללקוח ובהתאם לשיחה לעדכן את התאריך הצפוי החדש</t>
  </si>
  <si>
    <t>לדוגמא:</t>
  </si>
  <si>
    <t>פתחתם את אתר הבנק  - שם מופיעה הוצאת עמלת בנק שלא צפיתם - יש להוסיף שורה מתאימה בקובץ</t>
  </si>
  <si>
    <r>
      <rPr>
        <b/>
        <u/>
        <sz val="12"/>
        <color rgb="FF00B050"/>
        <rFont val="Arial"/>
        <family val="2"/>
        <scheme val="minor"/>
      </rPr>
      <t>חשוב:</t>
    </r>
    <r>
      <rPr>
        <sz val="11"/>
        <color theme="1"/>
        <rFont val="Arial"/>
        <family val="2"/>
        <scheme val="minor"/>
      </rPr>
      <t xml:space="preserve"> אחת לשבוע יש להשוות את קובץ התזרים עם התנועות בפועל מאתר הבנק - להוסיף שורות לפי אם הוצאה ואם הכנסה שחסרות וכמו כן לתקף את הצפי אל מול התנועות בפועל</t>
    </r>
  </si>
  <si>
    <t>הנחיות לשימוש בקובץ</t>
  </si>
  <si>
    <t>מסך שבו מעדכנים את תנועות הבנק, התנועות הצפויות בתאריכים הצפויים</t>
  </si>
  <si>
    <t>תזרים מזומנים יומי</t>
  </si>
  <si>
    <t xml:space="preserve">גיליון חישובי - לצפייה בלבד. נותן אינדיקציה למצב המזומן בבנק. </t>
  </si>
  <si>
    <t>העבר וההווה - אמור לשקף 'אחד לאחד'  את המצב בבנק</t>
  </si>
  <si>
    <t>העתיד - צפי לפי הנפקת חשבוניות + לפי קבלת חשבוניות מספקים</t>
  </si>
  <si>
    <t>תאריך היום:</t>
  </si>
  <si>
    <t>ביטוח לאומי</t>
  </si>
  <si>
    <t>מע"מ</t>
  </si>
  <si>
    <t>לקוח: משה כהן</t>
  </si>
  <si>
    <t>תשלום דצמבר-18</t>
  </si>
  <si>
    <t>חשבונית: 1234 \ תשלום 1</t>
  </si>
  <si>
    <t>חשבונית: 1234 \ תשלום 2</t>
  </si>
  <si>
    <t>חשבונית: 1234 \ תשלום 3</t>
  </si>
  <si>
    <t>חשבונית: 1234 \ תשלום 4</t>
  </si>
  <si>
    <t>אין משמעות לסדר עדכון השורות - לא חייב להיות סדר כרונולוגי לשורות בקובץ</t>
  </si>
  <si>
    <t>משכורת</t>
  </si>
  <si>
    <t>שכר עצמי</t>
  </si>
  <si>
    <t>ינואר_2019</t>
  </si>
  <si>
    <t>פברואר_2019</t>
  </si>
  <si>
    <t>מרץ_2019</t>
  </si>
  <si>
    <t>אפריל_2019</t>
  </si>
  <si>
    <t>מאי_2019</t>
  </si>
  <si>
    <t>יוני_2019</t>
  </si>
  <si>
    <t>יולי_2019</t>
  </si>
  <si>
    <t>אוגוסט_2019</t>
  </si>
  <si>
    <t>ספטמבר_2019</t>
  </si>
  <si>
    <t>אוקטובר_2019</t>
  </si>
  <si>
    <t>נובמבר_2019</t>
  </si>
  <si>
    <t>דצמבר_2019</t>
  </si>
  <si>
    <t>לקוח: יצחק לוי</t>
  </si>
  <si>
    <t>חשבונית 1235 \ תשלום 1</t>
  </si>
  <si>
    <t>חשבונית 1235 \ תשלום 2</t>
  </si>
  <si>
    <t>חשבונית 1235 \ תשלום 3</t>
  </si>
  <si>
    <t>לקוח: יוסי לוי</t>
  </si>
  <si>
    <t>חשבונית 1236</t>
  </si>
  <si>
    <t>שנה</t>
  </si>
  <si>
    <t>ינואר</t>
  </si>
  <si>
    <t>פברואר</t>
  </si>
  <si>
    <t>מרץ</t>
  </si>
  <si>
    <t>אפריל</t>
  </si>
  <si>
    <t>מאי</t>
  </si>
  <si>
    <t>יוני</t>
  </si>
  <si>
    <t>יולי</t>
  </si>
  <si>
    <t>אוגוסט</t>
  </si>
  <si>
    <t>ספטמבר</t>
  </si>
  <si>
    <t>אוקטובר</t>
  </si>
  <si>
    <t>נובמבר</t>
  </si>
  <si>
    <t>דצמבר</t>
  </si>
  <si>
    <t>שם חודש</t>
  </si>
  <si>
    <t>קוד חודש</t>
  </si>
  <si>
    <t>מאזן מצטבר</t>
  </si>
  <si>
    <t>תמונת מצב</t>
  </si>
  <si>
    <t>הקובץ מוענק לך ללא תשלום, על שולח הקובץ אין ולא תהיה שום אחריות מקצועית על השימוש בקובץ, או על ההשלכות העסקיות שעלולות להיות מהשימוש בו</t>
  </si>
  <si>
    <t>הקובץ מוענק ללא תמיכה ועזרה, והמשתמש עושה בו שימוש אישי לצרכיו בלבד</t>
  </si>
  <si>
    <r>
      <t>לפני התחלת השימוש יש למחוק את השורות בגיליון</t>
    </r>
    <r>
      <rPr>
        <b/>
        <sz val="12"/>
        <color rgb="FF00B050"/>
        <rFont val="Arial"/>
        <family val="2"/>
        <scheme val="minor"/>
      </rPr>
      <t xml:space="preserve"> 'תנועות בנק'</t>
    </r>
    <r>
      <rPr>
        <b/>
        <sz val="12"/>
        <color rgb="FF0070C0"/>
        <rFont val="Arial"/>
        <family val="2"/>
        <scheme val="minor"/>
      </rPr>
      <t>,</t>
    </r>
    <r>
      <rPr>
        <sz val="12"/>
        <color rgb="FF0070C0"/>
        <rFont val="Arial"/>
        <family val="2"/>
        <scheme val="minor"/>
      </rPr>
      <t xml:space="preserve"> הכתוב בגיליון מהווה דוגמא בלבד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</si>
</sst>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(#,##0.00\);\ \-"/>
    <numFmt numFmtId="165" formatCode="[$₪-40D]\ #,##0;[Red][$₪-40D]\ \-#,##0"/>
  </numFmts>
  <fonts count="21" x14ac:knownFonts="1"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b/>
      <i/>
      <sz val="11"/>
      <color theme="1"/>
      <name val="Arial"/>
      <family val="2"/>
      <scheme val="minor"/>
    </font>
    <font>
      <sz val="12"/>
      <color theme="1"/>
      <name val="Calibri"/>
      <family val="2"/>
    </font>
    <font>
      <b/>
      <sz val="11"/>
      <color theme="0"/>
      <name val="Arial"/>
      <family val="2"/>
    </font>
    <font>
      <b/>
      <i/>
      <sz val="11"/>
      <color theme="0"/>
      <name val="Arial"/>
      <family val="2"/>
    </font>
    <font>
      <i/>
      <sz val="11"/>
      <color rgb="FF0070C0"/>
      <name val="Arial"/>
      <family val="2"/>
      <scheme val="minor"/>
    </font>
    <font>
      <i/>
      <sz val="12"/>
      <color theme="1"/>
      <name val="Calibri"/>
      <family val="2"/>
    </font>
    <font>
      <i/>
      <sz val="14"/>
      <color theme="0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b/>
      <u/>
      <sz val="12"/>
      <color rgb="FF00B050"/>
      <name val="Arial"/>
      <family val="2"/>
      <scheme val="minor"/>
    </font>
    <font>
      <b/>
      <sz val="12"/>
      <color theme="1"/>
      <name val="Calibri"/>
      <family val="2"/>
    </font>
    <font>
      <b/>
      <i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name val="Calibri"/>
      <family val="2"/>
    </font>
    <font>
      <b/>
      <sz val="14"/>
      <color indexed="12"/>
      <name val="Calibri"/>
      <family val="2"/>
    </font>
    <font>
      <b/>
      <sz val="11"/>
      <color rgb="FFFF0000"/>
      <name val="Arial"/>
      <family val="2"/>
      <scheme val="minor"/>
    </font>
    <font>
      <b/>
      <i/>
      <sz val="12"/>
      <color rgb="FFC00000"/>
      <name val="Arial"/>
      <family val="2"/>
      <scheme val="minor"/>
    </font>
    <font>
      <sz val="12"/>
      <color rgb="FF0070C0"/>
      <name val="Arial"/>
      <family val="2"/>
      <scheme val="minor"/>
    </font>
    <font>
      <b/>
      <sz val="12"/>
      <color rgb="FF00B050"/>
      <name val="Arial"/>
      <family val="2"/>
      <scheme val="minor"/>
    </font>
    <font>
      <b/>
      <sz val="12"/>
      <color rgb="FF0070C0"/>
      <name val="Arial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/>
    <xf numFmtId="0" fontId="5" fillId="3" borderId="2" xfId="0" applyFont="1" applyFill="1" applyBorder="1" applyAlignment="1">
      <alignment horizontal="center"/>
    </xf>
    <xf numFmtId="14" fontId="4" fillId="3" borderId="2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14" fontId="0" fillId="0" borderId="2" xfId="0" applyNumberFormat="1" applyBorder="1"/>
    <xf numFmtId="165" fontId="0" fillId="0" borderId="2" xfId="0" applyNumberFormat="1" applyBorder="1"/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165" fontId="0" fillId="0" borderId="3" xfId="0" applyNumberFormat="1" applyBorder="1"/>
    <xf numFmtId="165" fontId="0" fillId="0" borderId="5" xfId="0" applyNumberFormat="1" applyBorder="1"/>
    <xf numFmtId="165" fontId="0" fillId="0" borderId="6" xfId="0" applyNumberFormat="1" applyBorder="1"/>
    <xf numFmtId="165" fontId="0" fillId="0" borderId="7" xfId="0" applyNumberFormat="1" applyBorder="1"/>
    <xf numFmtId="165" fontId="0" fillId="0" borderId="8" xfId="0" applyNumberFormat="1" applyBorder="1"/>
    <xf numFmtId="0" fontId="6" fillId="0" borderId="2" xfId="0" applyFont="1" applyBorder="1" applyAlignment="1">
      <alignment horizontal="centerContinuous"/>
    </xf>
    <xf numFmtId="14" fontId="0" fillId="0" borderId="2" xfId="0" applyNumberForma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2" fillId="0" borderId="0" xfId="0" applyFont="1"/>
    <xf numFmtId="0" fontId="9" fillId="0" borderId="0" xfId="0" applyFont="1"/>
    <xf numFmtId="0" fontId="6" fillId="0" borderId="0" xfId="0" applyFont="1"/>
    <xf numFmtId="0" fontId="8" fillId="7" borderId="9" xfId="0" applyFont="1" applyFill="1" applyBorder="1" applyAlignment="1">
      <alignment horizontal="centerContinuous"/>
    </xf>
    <xf numFmtId="0" fontId="0" fillId="7" borderId="9" xfId="0" applyFill="1" applyBorder="1" applyAlignment="1">
      <alignment horizontal="centerContinuous"/>
    </xf>
    <xf numFmtId="0" fontId="1" fillId="7" borderId="11" xfId="0" applyFont="1" applyFill="1" applyBorder="1"/>
    <xf numFmtId="14" fontId="1" fillId="7" borderId="4" xfId="0" applyNumberFormat="1" applyFont="1" applyFill="1" applyBorder="1"/>
    <xf numFmtId="0" fontId="1" fillId="10" borderId="2" xfId="0" applyFont="1" applyFill="1" applyBorder="1" applyAlignment="1">
      <alignment horizontal="center"/>
    </xf>
    <xf numFmtId="0" fontId="1" fillId="10" borderId="2" xfId="0" applyFont="1" applyFill="1" applyBorder="1"/>
    <xf numFmtId="0" fontId="1" fillId="10" borderId="3" xfId="0" applyFont="1" applyFill="1" applyBorder="1" applyAlignment="1">
      <alignment horizontal="center"/>
    </xf>
    <xf numFmtId="0" fontId="1" fillId="10" borderId="3" xfId="0" applyFont="1" applyFill="1" applyBorder="1"/>
    <xf numFmtId="0" fontId="0" fillId="10" borderId="12" xfId="0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17" fontId="7" fillId="0" borderId="16" xfId="0" applyNumberFormat="1" applyFont="1" applyBorder="1"/>
    <xf numFmtId="17" fontId="7" fillId="0" borderId="17" xfId="0" applyNumberFormat="1" applyFont="1" applyBorder="1"/>
    <xf numFmtId="17" fontId="7" fillId="0" borderId="18" xfId="0" applyNumberFormat="1" applyFont="1" applyBorder="1"/>
    <xf numFmtId="0" fontId="12" fillId="0" borderId="1" xfId="0" applyFont="1" applyBorder="1" applyAlignment="1">
      <alignment horizontal="centerContinuous"/>
    </xf>
    <xf numFmtId="14" fontId="12" fillId="0" borderId="1" xfId="0" applyNumberFormat="1" applyFont="1" applyBorder="1" applyAlignment="1">
      <alignment horizontal="centerContinuous"/>
    </xf>
    <xf numFmtId="0" fontId="13" fillId="0" borderId="0" xfId="0" applyFont="1"/>
    <xf numFmtId="0" fontId="14" fillId="0" borderId="0" xfId="0" applyFont="1"/>
    <xf numFmtId="164" fontId="14" fillId="0" borderId="0" xfId="0" applyNumberFormat="1" applyFont="1"/>
    <xf numFmtId="0" fontId="16" fillId="11" borderId="0" xfId="0" applyFont="1" applyFill="1"/>
    <xf numFmtId="0" fontId="17" fillId="0" borderId="0" xfId="0" applyFont="1"/>
    <xf numFmtId="0" fontId="18" fillId="0" borderId="0" xfId="0" applyFont="1"/>
    <xf numFmtId="0" fontId="8" fillId="9" borderId="10" xfId="0" applyFont="1" applyFill="1" applyBorder="1" applyAlignment="1">
      <alignment horizontal="right"/>
    </xf>
    <xf numFmtId="14" fontId="15" fillId="2" borderId="0" xfId="0" applyNumberFormat="1" applyFont="1" applyFill="1" applyAlignment="1" applyProtection="1">
      <alignment horizontal="right"/>
      <protection locked="0"/>
    </xf>
    <xf numFmtId="0" fontId="15" fillId="2" borderId="0" xfId="0" applyFont="1" applyFill="1" applyAlignment="1" applyProtection="1">
      <alignment horizontal="right"/>
      <protection locked="0"/>
    </xf>
    <xf numFmtId="49" fontId="15" fillId="2" borderId="0" xfId="0" applyNumberFormat="1" applyFont="1" applyFill="1" applyAlignment="1" applyProtection="1">
      <alignment horizontal="right"/>
      <protection locked="0"/>
    </xf>
    <xf numFmtId="165" fontId="15" fillId="2" borderId="0" xfId="0" applyNumberFormat="1" applyFont="1" applyFill="1" applyProtection="1">
      <protection locked="0"/>
    </xf>
    <xf numFmtId="14" fontId="15" fillId="2" borderId="0" xfId="0" applyNumberFormat="1" applyFont="1" applyFill="1" applyProtection="1">
      <protection locked="0"/>
    </xf>
    <xf numFmtId="14" fontId="4" fillId="8" borderId="2" xfId="0" applyNumberFormat="1" applyFont="1" applyFill="1" applyBorder="1" applyAlignment="1" applyProtection="1">
      <alignment horizontal="center"/>
      <protection locked="0"/>
    </xf>
    <xf numFmtId="0" fontId="4" fillId="8" borderId="2" xfId="0" applyFont="1" applyFill="1" applyBorder="1" applyAlignment="1" applyProtection="1">
      <alignment horizontal="center"/>
      <protection locked="0"/>
    </xf>
    <xf numFmtId="0" fontId="4" fillId="4" borderId="2" xfId="0" applyFont="1" applyFill="1" applyBorder="1" applyAlignment="1" applyProtection="1">
      <alignment horizontal="center"/>
      <protection locked="0"/>
    </xf>
    <xf numFmtId="0" fontId="4" fillId="6" borderId="2" xfId="0" applyFont="1" applyFill="1" applyBorder="1" applyAlignment="1" applyProtection="1">
      <alignment horizontal="center"/>
      <protection locked="0"/>
    </xf>
    <xf numFmtId="14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5" fontId="0" fillId="0" borderId="2" xfId="0" applyNumberFormat="1" applyBorder="1" applyProtection="1">
      <protection locked="0"/>
    </xf>
  </cellXfs>
  <cellStyles count="1">
    <cellStyle name="Normal" xfId="0" builtinId="0"/>
  </cellStyles>
  <dxfs count="7">
    <dxf>
      <font>
        <b/>
        <i/>
        <color theme="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1" u="sng" strike="noStrike" kern="1200" spc="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r>
              <a:rPr lang="he-IL" sz="1600" b="1" i="1" u="sng">
                <a:solidFill>
                  <a:srgbClr val="0070C0"/>
                </a:solidFill>
              </a:rPr>
              <a:t>גרף - תזרים מזומנים</a:t>
            </a:r>
            <a:endParaRPr lang="en-US" sz="1600" b="1" i="1" u="sng">
              <a:solidFill>
                <a:srgbClr val="0070C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1" u="sng" strike="noStrike" kern="1200" spc="0" baseline="0">
              <a:solidFill>
                <a:srgbClr val="0070C0"/>
              </a:solidFill>
              <a:latin typeface="+mn-lt"/>
              <a:ea typeface="+mn-ea"/>
              <a:cs typeface="+mn-cs"/>
            </a:defRPr>
          </a:pPr>
          <a:endParaRPr lang="he-I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'תזרים מזומנים יומי'!$F$1</c:f>
              <c:strCache>
                <c:ptCount val="1"/>
                <c:pt idx="0">
                  <c:v>יתרה מצטברת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'תזרים מזומנים יומי'!$B$3:$B$372</c:f>
              <c:numCache>
                <c:formatCode>dd-mm-yy</c:formatCode>
                <c:ptCount val="370"/>
                <c:pt idx="0">
                  <c:v>43461</c:v>
                </c:pt>
                <c:pt idx="1">
                  <c:v>43462</c:v>
                </c:pt>
                <c:pt idx="2">
                  <c:v>43463</c:v>
                </c:pt>
                <c:pt idx="3">
                  <c:v>43464</c:v>
                </c:pt>
                <c:pt idx="4">
                  <c:v>43465</c:v>
                </c:pt>
                <c:pt idx="5">
                  <c:v>43466</c:v>
                </c:pt>
                <c:pt idx="6">
                  <c:v>43467</c:v>
                </c:pt>
                <c:pt idx="7">
                  <c:v>43468</c:v>
                </c:pt>
                <c:pt idx="8">
                  <c:v>43469</c:v>
                </c:pt>
                <c:pt idx="9">
                  <c:v>43470</c:v>
                </c:pt>
                <c:pt idx="10">
                  <c:v>43471</c:v>
                </c:pt>
                <c:pt idx="11">
                  <c:v>43472</c:v>
                </c:pt>
                <c:pt idx="12">
                  <c:v>43473</c:v>
                </c:pt>
                <c:pt idx="13">
                  <c:v>43474</c:v>
                </c:pt>
                <c:pt idx="14">
                  <c:v>43475</c:v>
                </c:pt>
                <c:pt idx="15">
                  <c:v>43476</c:v>
                </c:pt>
                <c:pt idx="16">
                  <c:v>43477</c:v>
                </c:pt>
                <c:pt idx="17">
                  <c:v>43478</c:v>
                </c:pt>
                <c:pt idx="18">
                  <c:v>43479</c:v>
                </c:pt>
                <c:pt idx="19">
                  <c:v>43480</c:v>
                </c:pt>
                <c:pt idx="20">
                  <c:v>43481</c:v>
                </c:pt>
                <c:pt idx="21">
                  <c:v>43482</c:v>
                </c:pt>
                <c:pt idx="22">
                  <c:v>43483</c:v>
                </c:pt>
                <c:pt idx="23">
                  <c:v>43484</c:v>
                </c:pt>
                <c:pt idx="24">
                  <c:v>43485</c:v>
                </c:pt>
                <c:pt idx="25">
                  <c:v>43486</c:v>
                </c:pt>
                <c:pt idx="26">
                  <c:v>43487</c:v>
                </c:pt>
                <c:pt idx="27">
                  <c:v>43488</c:v>
                </c:pt>
                <c:pt idx="28">
                  <c:v>43489</c:v>
                </c:pt>
                <c:pt idx="29">
                  <c:v>43490</c:v>
                </c:pt>
                <c:pt idx="30">
                  <c:v>43491</c:v>
                </c:pt>
                <c:pt idx="31">
                  <c:v>43492</c:v>
                </c:pt>
                <c:pt idx="32">
                  <c:v>43493</c:v>
                </c:pt>
                <c:pt idx="33">
                  <c:v>43494</c:v>
                </c:pt>
                <c:pt idx="34">
                  <c:v>43495</c:v>
                </c:pt>
                <c:pt idx="35">
                  <c:v>43496</c:v>
                </c:pt>
                <c:pt idx="36">
                  <c:v>43497</c:v>
                </c:pt>
                <c:pt idx="37">
                  <c:v>43498</c:v>
                </c:pt>
                <c:pt idx="38">
                  <c:v>43499</c:v>
                </c:pt>
                <c:pt idx="39">
                  <c:v>43500</c:v>
                </c:pt>
                <c:pt idx="40">
                  <c:v>43501</c:v>
                </c:pt>
                <c:pt idx="41">
                  <c:v>43502</c:v>
                </c:pt>
                <c:pt idx="42">
                  <c:v>43503</c:v>
                </c:pt>
                <c:pt idx="43">
                  <c:v>43504</c:v>
                </c:pt>
                <c:pt idx="44">
                  <c:v>43505</c:v>
                </c:pt>
                <c:pt idx="45">
                  <c:v>43506</c:v>
                </c:pt>
                <c:pt idx="46">
                  <c:v>43507</c:v>
                </c:pt>
                <c:pt idx="47">
                  <c:v>43508</c:v>
                </c:pt>
                <c:pt idx="48">
                  <c:v>43509</c:v>
                </c:pt>
                <c:pt idx="49">
                  <c:v>43510</c:v>
                </c:pt>
                <c:pt idx="50">
                  <c:v>43511</c:v>
                </c:pt>
                <c:pt idx="51">
                  <c:v>43512</c:v>
                </c:pt>
                <c:pt idx="52">
                  <c:v>43513</c:v>
                </c:pt>
                <c:pt idx="53">
                  <c:v>43514</c:v>
                </c:pt>
                <c:pt idx="54">
                  <c:v>43515</c:v>
                </c:pt>
                <c:pt idx="55">
                  <c:v>43516</c:v>
                </c:pt>
                <c:pt idx="56">
                  <c:v>43517</c:v>
                </c:pt>
                <c:pt idx="57">
                  <c:v>43518</c:v>
                </c:pt>
                <c:pt idx="58">
                  <c:v>43519</c:v>
                </c:pt>
                <c:pt idx="59">
                  <c:v>43520</c:v>
                </c:pt>
                <c:pt idx="60">
                  <c:v>43521</c:v>
                </c:pt>
                <c:pt idx="61">
                  <c:v>43522</c:v>
                </c:pt>
                <c:pt idx="62">
                  <c:v>43523</c:v>
                </c:pt>
                <c:pt idx="63">
                  <c:v>43524</c:v>
                </c:pt>
                <c:pt idx="64">
                  <c:v>43525</c:v>
                </c:pt>
                <c:pt idx="65">
                  <c:v>43526</c:v>
                </c:pt>
                <c:pt idx="66">
                  <c:v>43527</c:v>
                </c:pt>
                <c:pt idx="67">
                  <c:v>43528</c:v>
                </c:pt>
                <c:pt idx="68">
                  <c:v>43529</c:v>
                </c:pt>
                <c:pt idx="69">
                  <c:v>43530</c:v>
                </c:pt>
                <c:pt idx="70">
                  <c:v>43531</c:v>
                </c:pt>
                <c:pt idx="71">
                  <c:v>43532</c:v>
                </c:pt>
                <c:pt idx="72">
                  <c:v>43533</c:v>
                </c:pt>
                <c:pt idx="73">
                  <c:v>43534</c:v>
                </c:pt>
                <c:pt idx="74">
                  <c:v>43535</c:v>
                </c:pt>
                <c:pt idx="75">
                  <c:v>43536</c:v>
                </c:pt>
                <c:pt idx="76">
                  <c:v>43537</c:v>
                </c:pt>
                <c:pt idx="77">
                  <c:v>43538</c:v>
                </c:pt>
                <c:pt idx="78">
                  <c:v>43539</c:v>
                </c:pt>
                <c:pt idx="79">
                  <c:v>43540</c:v>
                </c:pt>
                <c:pt idx="80">
                  <c:v>43541</c:v>
                </c:pt>
                <c:pt idx="81">
                  <c:v>43542</c:v>
                </c:pt>
                <c:pt idx="82">
                  <c:v>43543</c:v>
                </c:pt>
                <c:pt idx="83">
                  <c:v>43544</c:v>
                </c:pt>
                <c:pt idx="84">
                  <c:v>43545</c:v>
                </c:pt>
                <c:pt idx="85">
                  <c:v>43546</c:v>
                </c:pt>
                <c:pt idx="86">
                  <c:v>43547</c:v>
                </c:pt>
                <c:pt idx="87">
                  <c:v>43548</c:v>
                </c:pt>
                <c:pt idx="88">
                  <c:v>43549</c:v>
                </c:pt>
                <c:pt idx="89">
                  <c:v>43550</c:v>
                </c:pt>
                <c:pt idx="90">
                  <c:v>43551</c:v>
                </c:pt>
                <c:pt idx="91">
                  <c:v>43552</c:v>
                </c:pt>
                <c:pt idx="92">
                  <c:v>43553</c:v>
                </c:pt>
                <c:pt idx="93">
                  <c:v>43554</c:v>
                </c:pt>
                <c:pt idx="94">
                  <c:v>43555</c:v>
                </c:pt>
                <c:pt idx="95">
                  <c:v>43556</c:v>
                </c:pt>
                <c:pt idx="96">
                  <c:v>43557</c:v>
                </c:pt>
                <c:pt idx="97">
                  <c:v>43558</c:v>
                </c:pt>
                <c:pt idx="98">
                  <c:v>43559</c:v>
                </c:pt>
                <c:pt idx="99">
                  <c:v>43560</c:v>
                </c:pt>
                <c:pt idx="100">
                  <c:v>43561</c:v>
                </c:pt>
                <c:pt idx="101">
                  <c:v>43562</c:v>
                </c:pt>
                <c:pt idx="102">
                  <c:v>43563</c:v>
                </c:pt>
                <c:pt idx="103">
                  <c:v>43564</c:v>
                </c:pt>
                <c:pt idx="104">
                  <c:v>43565</c:v>
                </c:pt>
                <c:pt idx="105">
                  <c:v>43566</c:v>
                </c:pt>
                <c:pt idx="106">
                  <c:v>43567</c:v>
                </c:pt>
                <c:pt idx="107">
                  <c:v>43568</c:v>
                </c:pt>
                <c:pt idx="108">
                  <c:v>43569</c:v>
                </c:pt>
                <c:pt idx="109">
                  <c:v>43570</c:v>
                </c:pt>
                <c:pt idx="110">
                  <c:v>43571</c:v>
                </c:pt>
                <c:pt idx="111">
                  <c:v>43572</c:v>
                </c:pt>
                <c:pt idx="112">
                  <c:v>43573</c:v>
                </c:pt>
                <c:pt idx="113">
                  <c:v>43574</c:v>
                </c:pt>
                <c:pt idx="114">
                  <c:v>43575</c:v>
                </c:pt>
                <c:pt idx="115">
                  <c:v>43576</c:v>
                </c:pt>
                <c:pt idx="116">
                  <c:v>43577</c:v>
                </c:pt>
                <c:pt idx="117">
                  <c:v>43578</c:v>
                </c:pt>
                <c:pt idx="118">
                  <c:v>43579</c:v>
                </c:pt>
                <c:pt idx="119">
                  <c:v>43580</c:v>
                </c:pt>
                <c:pt idx="120">
                  <c:v>43581</c:v>
                </c:pt>
                <c:pt idx="121">
                  <c:v>43582</c:v>
                </c:pt>
                <c:pt idx="122">
                  <c:v>43583</c:v>
                </c:pt>
                <c:pt idx="123">
                  <c:v>43584</c:v>
                </c:pt>
                <c:pt idx="124">
                  <c:v>43585</c:v>
                </c:pt>
                <c:pt idx="125">
                  <c:v>43586</c:v>
                </c:pt>
                <c:pt idx="126">
                  <c:v>43587</c:v>
                </c:pt>
                <c:pt idx="127">
                  <c:v>43588</c:v>
                </c:pt>
                <c:pt idx="128">
                  <c:v>43589</c:v>
                </c:pt>
                <c:pt idx="129">
                  <c:v>43590</c:v>
                </c:pt>
                <c:pt idx="130">
                  <c:v>43591</c:v>
                </c:pt>
                <c:pt idx="131">
                  <c:v>43592</c:v>
                </c:pt>
                <c:pt idx="132">
                  <c:v>43593</c:v>
                </c:pt>
                <c:pt idx="133">
                  <c:v>43594</c:v>
                </c:pt>
                <c:pt idx="134">
                  <c:v>43595</c:v>
                </c:pt>
                <c:pt idx="135">
                  <c:v>43596</c:v>
                </c:pt>
                <c:pt idx="136">
                  <c:v>43597</c:v>
                </c:pt>
                <c:pt idx="137">
                  <c:v>43598</c:v>
                </c:pt>
                <c:pt idx="138">
                  <c:v>43599</c:v>
                </c:pt>
                <c:pt idx="139">
                  <c:v>43600</c:v>
                </c:pt>
                <c:pt idx="140">
                  <c:v>43601</c:v>
                </c:pt>
                <c:pt idx="141">
                  <c:v>43602</c:v>
                </c:pt>
                <c:pt idx="142">
                  <c:v>43603</c:v>
                </c:pt>
                <c:pt idx="143">
                  <c:v>43604</c:v>
                </c:pt>
                <c:pt idx="144">
                  <c:v>43605</c:v>
                </c:pt>
                <c:pt idx="145">
                  <c:v>43606</c:v>
                </c:pt>
                <c:pt idx="146">
                  <c:v>43607</c:v>
                </c:pt>
                <c:pt idx="147">
                  <c:v>43608</c:v>
                </c:pt>
                <c:pt idx="148">
                  <c:v>43609</c:v>
                </c:pt>
                <c:pt idx="149">
                  <c:v>43610</c:v>
                </c:pt>
                <c:pt idx="150">
                  <c:v>43611</c:v>
                </c:pt>
                <c:pt idx="151">
                  <c:v>43612</c:v>
                </c:pt>
                <c:pt idx="152">
                  <c:v>43613</c:v>
                </c:pt>
                <c:pt idx="153">
                  <c:v>43614</c:v>
                </c:pt>
                <c:pt idx="154">
                  <c:v>43615</c:v>
                </c:pt>
                <c:pt idx="155">
                  <c:v>43616</c:v>
                </c:pt>
                <c:pt idx="156">
                  <c:v>43617</c:v>
                </c:pt>
                <c:pt idx="157">
                  <c:v>43618</c:v>
                </c:pt>
                <c:pt idx="158">
                  <c:v>43619</c:v>
                </c:pt>
                <c:pt idx="159">
                  <c:v>43620</c:v>
                </c:pt>
                <c:pt idx="160">
                  <c:v>43621</c:v>
                </c:pt>
                <c:pt idx="161">
                  <c:v>43622</c:v>
                </c:pt>
                <c:pt idx="162">
                  <c:v>43623</c:v>
                </c:pt>
                <c:pt idx="163">
                  <c:v>43624</c:v>
                </c:pt>
                <c:pt idx="164">
                  <c:v>43625</c:v>
                </c:pt>
                <c:pt idx="165">
                  <c:v>43626</c:v>
                </c:pt>
                <c:pt idx="166">
                  <c:v>43627</c:v>
                </c:pt>
                <c:pt idx="167">
                  <c:v>43628</c:v>
                </c:pt>
                <c:pt idx="168">
                  <c:v>43629</c:v>
                </c:pt>
                <c:pt idx="169">
                  <c:v>43630</c:v>
                </c:pt>
                <c:pt idx="170">
                  <c:v>43631</c:v>
                </c:pt>
                <c:pt idx="171">
                  <c:v>43632</c:v>
                </c:pt>
                <c:pt idx="172">
                  <c:v>43633</c:v>
                </c:pt>
                <c:pt idx="173">
                  <c:v>43634</c:v>
                </c:pt>
                <c:pt idx="174">
                  <c:v>43635</c:v>
                </c:pt>
                <c:pt idx="175">
                  <c:v>43636</c:v>
                </c:pt>
                <c:pt idx="176">
                  <c:v>43637</c:v>
                </c:pt>
                <c:pt idx="177">
                  <c:v>43638</c:v>
                </c:pt>
                <c:pt idx="178">
                  <c:v>43639</c:v>
                </c:pt>
                <c:pt idx="179">
                  <c:v>43640</c:v>
                </c:pt>
                <c:pt idx="180">
                  <c:v>43641</c:v>
                </c:pt>
                <c:pt idx="181">
                  <c:v>43642</c:v>
                </c:pt>
                <c:pt idx="182">
                  <c:v>43643</c:v>
                </c:pt>
                <c:pt idx="183">
                  <c:v>43644</c:v>
                </c:pt>
                <c:pt idx="184">
                  <c:v>43645</c:v>
                </c:pt>
                <c:pt idx="185">
                  <c:v>43646</c:v>
                </c:pt>
                <c:pt idx="186">
                  <c:v>43647</c:v>
                </c:pt>
                <c:pt idx="187">
                  <c:v>43648</c:v>
                </c:pt>
                <c:pt idx="188">
                  <c:v>43649</c:v>
                </c:pt>
                <c:pt idx="189">
                  <c:v>43650</c:v>
                </c:pt>
                <c:pt idx="190">
                  <c:v>43651</c:v>
                </c:pt>
                <c:pt idx="191">
                  <c:v>43652</c:v>
                </c:pt>
                <c:pt idx="192">
                  <c:v>43653</c:v>
                </c:pt>
                <c:pt idx="193">
                  <c:v>43654</c:v>
                </c:pt>
                <c:pt idx="194">
                  <c:v>43655</c:v>
                </c:pt>
                <c:pt idx="195">
                  <c:v>43656</c:v>
                </c:pt>
                <c:pt idx="196">
                  <c:v>43657</c:v>
                </c:pt>
                <c:pt idx="197">
                  <c:v>43658</c:v>
                </c:pt>
                <c:pt idx="198">
                  <c:v>43659</c:v>
                </c:pt>
                <c:pt idx="199">
                  <c:v>43660</c:v>
                </c:pt>
                <c:pt idx="200">
                  <c:v>43661</c:v>
                </c:pt>
                <c:pt idx="201">
                  <c:v>43662</c:v>
                </c:pt>
                <c:pt idx="202">
                  <c:v>43663</c:v>
                </c:pt>
                <c:pt idx="203">
                  <c:v>43664</c:v>
                </c:pt>
                <c:pt idx="204">
                  <c:v>43665</c:v>
                </c:pt>
                <c:pt idx="205">
                  <c:v>43666</c:v>
                </c:pt>
                <c:pt idx="206">
                  <c:v>43667</c:v>
                </c:pt>
                <c:pt idx="207">
                  <c:v>43668</c:v>
                </c:pt>
                <c:pt idx="208">
                  <c:v>43669</c:v>
                </c:pt>
                <c:pt idx="209">
                  <c:v>43670</c:v>
                </c:pt>
                <c:pt idx="210">
                  <c:v>43671</c:v>
                </c:pt>
                <c:pt idx="211">
                  <c:v>43672</c:v>
                </c:pt>
                <c:pt idx="212">
                  <c:v>43673</c:v>
                </c:pt>
                <c:pt idx="213">
                  <c:v>43674</c:v>
                </c:pt>
                <c:pt idx="214">
                  <c:v>43675</c:v>
                </c:pt>
                <c:pt idx="215">
                  <c:v>43676</c:v>
                </c:pt>
                <c:pt idx="216">
                  <c:v>43677</c:v>
                </c:pt>
                <c:pt idx="217">
                  <c:v>43678</c:v>
                </c:pt>
                <c:pt idx="218">
                  <c:v>43679</c:v>
                </c:pt>
                <c:pt idx="219">
                  <c:v>43680</c:v>
                </c:pt>
                <c:pt idx="220">
                  <c:v>43681</c:v>
                </c:pt>
                <c:pt idx="221">
                  <c:v>43682</c:v>
                </c:pt>
                <c:pt idx="222">
                  <c:v>43683</c:v>
                </c:pt>
                <c:pt idx="223">
                  <c:v>43684</c:v>
                </c:pt>
                <c:pt idx="224">
                  <c:v>43685</c:v>
                </c:pt>
                <c:pt idx="225">
                  <c:v>43686</c:v>
                </c:pt>
                <c:pt idx="226">
                  <c:v>43687</c:v>
                </c:pt>
                <c:pt idx="227">
                  <c:v>43688</c:v>
                </c:pt>
                <c:pt idx="228">
                  <c:v>43689</c:v>
                </c:pt>
                <c:pt idx="229">
                  <c:v>43690</c:v>
                </c:pt>
                <c:pt idx="230">
                  <c:v>43691</c:v>
                </c:pt>
                <c:pt idx="231">
                  <c:v>43692</c:v>
                </c:pt>
                <c:pt idx="232">
                  <c:v>43693</c:v>
                </c:pt>
                <c:pt idx="233">
                  <c:v>43694</c:v>
                </c:pt>
                <c:pt idx="234">
                  <c:v>43695</c:v>
                </c:pt>
                <c:pt idx="235">
                  <c:v>43696</c:v>
                </c:pt>
                <c:pt idx="236">
                  <c:v>43697</c:v>
                </c:pt>
                <c:pt idx="237">
                  <c:v>43698</c:v>
                </c:pt>
                <c:pt idx="238">
                  <c:v>43699</c:v>
                </c:pt>
                <c:pt idx="239">
                  <c:v>43700</c:v>
                </c:pt>
                <c:pt idx="240">
                  <c:v>43701</c:v>
                </c:pt>
                <c:pt idx="241">
                  <c:v>43702</c:v>
                </c:pt>
                <c:pt idx="242">
                  <c:v>43703</c:v>
                </c:pt>
                <c:pt idx="243">
                  <c:v>43704</c:v>
                </c:pt>
                <c:pt idx="244">
                  <c:v>43705</c:v>
                </c:pt>
                <c:pt idx="245">
                  <c:v>43706</c:v>
                </c:pt>
                <c:pt idx="246">
                  <c:v>43707</c:v>
                </c:pt>
                <c:pt idx="247">
                  <c:v>43708</c:v>
                </c:pt>
                <c:pt idx="248">
                  <c:v>43709</c:v>
                </c:pt>
                <c:pt idx="249">
                  <c:v>43710</c:v>
                </c:pt>
                <c:pt idx="250">
                  <c:v>43711</c:v>
                </c:pt>
                <c:pt idx="251">
                  <c:v>43712</c:v>
                </c:pt>
                <c:pt idx="252">
                  <c:v>43713</c:v>
                </c:pt>
                <c:pt idx="253">
                  <c:v>43714</c:v>
                </c:pt>
                <c:pt idx="254">
                  <c:v>43715</c:v>
                </c:pt>
                <c:pt idx="255">
                  <c:v>43716</c:v>
                </c:pt>
                <c:pt idx="256">
                  <c:v>43717</c:v>
                </c:pt>
                <c:pt idx="257">
                  <c:v>43718</c:v>
                </c:pt>
                <c:pt idx="258">
                  <c:v>43719</c:v>
                </c:pt>
                <c:pt idx="259">
                  <c:v>43720</c:v>
                </c:pt>
                <c:pt idx="260">
                  <c:v>43721</c:v>
                </c:pt>
                <c:pt idx="261">
                  <c:v>43722</c:v>
                </c:pt>
                <c:pt idx="262">
                  <c:v>43723</c:v>
                </c:pt>
                <c:pt idx="263">
                  <c:v>43724</c:v>
                </c:pt>
                <c:pt idx="264">
                  <c:v>43725</c:v>
                </c:pt>
                <c:pt idx="265">
                  <c:v>43726</c:v>
                </c:pt>
                <c:pt idx="266">
                  <c:v>43727</c:v>
                </c:pt>
                <c:pt idx="267">
                  <c:v>43728</c:v>
                </c:pt>
                <c:pt idx="268">
                  <c:v>43729</c:v>
                </c:pt>
                <c:pt idx="269">
                  <c:v>43730</c:v>
                </c:pt>
                <c:pt idx="270">
                  <c:v>43731</c:v>
                </c:pt>
                <c:pt idx="271">
                  <c:v>43732</c:v>
                </c:pt>
                <c:pt idx="272">
                  <c:v>43733</c:v>
                </c:pt>
                <c:pt idx="273">
                  <c:v>43734</c:v>
                </c:pt>
                <c:pt idx="274">
                  <c:v>43735</c:v>
                </c:pt>
                <c:pt idx="275">
                  <c:v>43736</c:v>
                </c:pt>
                <c:pt idx="276">
                  <c:v>43737</c:v>
                </c:pt>
                <c:pt idx="277">
                  <c:v>43738</c:v>
                </c:pt>
                <c:pt idx="278">
                  <c:v>43739</c:v>
                </c:pt>
                <c:pt idx="279">
                  <c:v>43740</c:v>
                </c:pt>
                <c:pt idx="280">
                  <c:v>43741</c:v>
                </c:pt>
                <c:pt idx="281">
                  <c:v>43742</c:v>
                </c:pt>
                <c:pt idx="282">
                  <c:v>43743</c:v>
                </c:pt>
                <c:pt idx="283">
                  <c:v>43744</c:v>
                </c:pt>
                <c:pt idx="284">
                  <c:v>43745</c:v>
                </c:pt>
                <c:pt idx="285">
                  <c:v>43746</c:v>
                </c:pt>
                <c:pt idx="286">
                  <c:v>43747</c:v>
                </c:pt>
                <c:pt idx="287">
                  <c:v>43748</c:v>
                </c:pt>
                <c:pt idx="288">
                  <c:v>43749</c:v>
                </c:pt>
                <c:pt idx="289">
                  <c:v>43750</c:v>
                </c:pt>
                <c:pt idx="290">
                  <c:v>43751</c:v>
                </c:pt>
                <c:pt idx="291">
                  <c:v>43752</c:v>
                </c:pt>
                <c:pt idx="292">
                  <c:v>43753</c:v>
                </c:pt>
                <c:pt idx="293">
                  <c:v>43754</c:v>
                </c:pt>
                <c:pt idx="294">
                  <c:v>43755</c:v>
                </c:pt>
                <c:pt idx="295">
                  <c:v>43756</c:v>
                </c:pt>
                <c:pt idx="296">
                  <c:v>43757</c:v>
                </c:pt>
                <c:pt idx="297">
                  <c:v>43758</c:v>
                </c:pt>
                <c:pt idx="298">
                  <c:v>43759</c:v>
                </c:pt>
                <c:pt idx="299">
                  <c:v>43760</c:v>
                </c:pt>
                <c:pt idx="300">
                  <c:v>43761</c:v>
                </c:pt>
                <c:pt idx="301">
                  <c:v>43762</c:v>
                </c:pt>
                <c:pt idx="302">
                  <c:v>43763</c:v>
                </c:pt>
                <c:pt idx="303">
                  <c:v>43764</c:v>
                </c:pt>
                <c:pt idx="304">
                  <c:v>43765</c:v>
                </c:pt>
                <c:pt idx="305">
                  <c:v>43766</c:v>
                </c:pt>
                <c:pt idx="306">
                  <c:v>43767</c:v>
                </c:pt>
                <c:pt idx="307">
                  <c:v>43768</c:v>
                </c:pt>
                <c:pt idx="308">
                  <c:v>43769</c:v>
                </c:pt>
                <c:pt idx="309">
                  <c:v>43770</c:v>
                </c:pt>
                <c:pt idx="310">
                  <c:v>43771</c:v>
                </c:pt>
                <c:pt idx="311">
                  <c:v>43772</c:v>
                </c:pt>
                <c:pt idx="312">
                  <c:v>43773</c:v>
                </c:pt>
                <c:pt idx="313">
                  <c:v>43774</c:v>
                </c:pt>
                <c:pt idx="314">
                  <c:v>43775</c:v>
                </c:pt>
                <c:pt idx="315">
                  <c:v>43776</c:v>
                </c:pt>
                <c:pt idx="316">
                  <c:v>43777</c:v>
                </c:pt>
                <c:pt idx="317">
                  <c:v>43778</c:v>
                </c:pt>
                <c:pt idx="318">
                  <c:v>43779</c:v>
                </c:pt>
                <c:pt idx="319">
                  <c:v>43780</c:v>
                </c:pt>
                <c:pt idx="320">
                  <c:v>43781</c:v>
                </c:pt>
                <c:pt idx="321">
                  <c:v>43782</c:v>
                </c:pt>
                <c:pt idx="322">
                  <c:v>43783</c:v>
                </c:pt>
                <c:pt idx="323">
                  <c:v>43784</c:v>
                </c:pt>
                <c:pt idx="324">
                  <c:v>43785</c:v>
                </c:pt>
                <c:pt idx="325">
                  <c:v>43786</c:v>
                </c:pt>
                <c:pt idx="326">
                  <c:v>43787</c:v>
                </c:pt>
                <c:pt idx="327">
                  <c:v>43788</c:v>
                </c:pt>
                <c:pt idx="328">
                  <c:v>43789</c:v>
                </c:pt>
                <c:pt idx="329">
                  <c:v>43790</c:v>
                </c:pt>
                <c:pt idx="330">
                  <c:v>43791</c:v>
                </c:pt>
                <c:pt idx="331">
                  <c:v>43792</c:v>
                </c:pt>
                <c:pt idx="332">
                  <c:v>43793</c:v>
                </c:pt>
                <c:pt idx="333">
                  <c:v>43794</c:v>
                </c:pt>
                <c:pt idx="334">
                  <c:v>43795</c:v>
                </c:pt>
                <c:pt idx="335">
                  <c:v>43796</c:v>
                </c:pt>
                <c:pt idx="336">
                  <c:v>43797</c:v>
                </c:pt>
                <c:pt idx="337">
                  <c:v>43798</c:v>
                </c:pt>
                <c:pt idx="338">
                  <c:v>43799</c:v>
                </c:pt>
                <c:pt idx="339">
                  <c:v>43800</c:v>
                </c:pt>
                <c:pt idx="340">
                  <c:v>43801</c:v>
                </c:pt>
                <c:pt idx="341">
                  <c:v>43802</c:v>
                </c:pt>
                <c:pt idx="342">
                  <c:v>43803</c:v>
                </c:pt>
                <c:pt idx="343">
                  <c:v>43804</c:v>
                </c:pt>
                <c:pt idx="344">
                  <c:v>43805</c:v>
                </c:pt>
                <c:pt idx="345">
                  <c:v>43806</c:v>
                </c:pt>
                <c:pt idx="346">
                  <c:v>43807</c:v>
                </c:pt>
                <c:pt idx="347">
                  <c:v>43808</c:v>
                </c:pt>
                <c:pt idx="348">
                  <c:v>43809</c:v>
                </c:pt>
                <c:pt idx="349">
                  <c:v>43810</c:v>
                </c:pt>
                <c:pt idx="350">
                  <c:v>43811</c:v>
                </c:pt>
                <c:pt idx="351">
                  <c:v>43812</c:v>
                </c:pt>
                <c:pt idx="352">
                  <c:v>43813</c:v>
                </c:pt>
                <c:pt idx="353">
                  <c:v>43814</c:v>
                </c:pt>
                <c:pt idx="354">
                  <c:v>43815</c:v>
                </c:pt>
                <c:pt idx="355">
                  <c:v>43816</c:v>
                </c:pt>
                <c:pt idx="356">
                  <c:v>43817</c:v>
                </c:pt>
                <c:pt idx="357">
                  <c:v>43818</c:v>
                </c:pt>
                <c:pt idx="358">
                  <c:v>43819</c:v>
                </c:pt>
                <c:pt idx="359">
                  <c:v>43820</c:v>
                </c:pt>
                <c:pt idx="360">
                  <c:v>43821</c:v>
                </c:pt>
                <c:pt idx="361">
                  <c:v>43822</c:v>
                </c:pt>
                <c:pt idx="362">
                  <c:v>43823</c:v>
                </c:pt>
                <c:pt idx="363">
                  <c:v>43824</c:v>
                </c:pt>
                <c:pt idx="364">
                  <c:v>43825</c:v>
                </c:pt>
                <c:pt idx="365">
                  <c:v>43826</c:v>
                </c:pt>
                <c:pt idx="366">
                  <c:v>43827</c:v>
                </c:pt>
                <c:pt idx="367">
                  <c:v>43828</c:v>
                </c:pt>
                <c:pt idx="368">
                  <c:v>43829</c:v>
                </c:pt>
                <c:pt idx="369">
                  <c:v>43830</c:v>
                </c:pt>
              </c:numCache>
            </c:numRef>
          </c:cat>
          <c:val>
            <c:numRef>
              <c:f>'תזרים מזומנים יומי'!$F$3:$F$372</c:f>
              <c:numCache>
                <c:formatCode>[$₪-40D]\ #,##0;[Red][$₪-40D]\ \-#,##0</c:formatCode>
                <c:ptCount val="370"/>
                <c:pt idx="0">
                  <c:v>12345</c:v>
                </c:pt>
                <c:pt idx="1">
                  <c:v>12345</c:v>
                </c:pt>
                <c:pt idx="2">
                  <c:v>12345</c:v>
                </c:pt>
                <c:pt idx="3">
                  <c:v>12345</c:v>
                </c:pt>
                <c:pt idx="4">
                  <c:v>12345</c:v>
                </c:pt>
                <c:pt idx="5">
                  <c:v>12345</c:v>
                </c:pt>
                <c:pt idx="6">
                  <c:v>12345</c:v>
                </c:pt>
                <c:pt idx="7">
                  <c:v>12345</c:v>
                </c:pt>
                <c:pt idx="8">
                  <c:v>12345</c:v>
                </c:pt>
                <c:pt idx="9">
                  <c:v>4345</c:v>
                </c:pt>
                <c:pt idx="10">
                  <c:v>4345</c:v>
                </c:pt>
                <c:pt idx="11">
                  <c:v>4345</c:v>
                </c:pt>
                <c:pt idx="12">
                  <c:v>4345</c:v>
                </c:pt>
                <c:pt idx="13">
                  <c:v>4345</c:v>
                </c:pt>
                <c:pt idx="14">
                  <c:v>20145</c:v>
                </c:pt>
                <c:pt idx="15">
                  <c:v>20145</c:v>
                </c:pt>
                <c:pt idx="16">
                  <c:v>20145</c:v>
                </c:pt>
                <c:pt idx="17">
                  <c:v>20145</c:v>
                </c:pt>
                <c:pt idx="18">
                  <c:v>20145</c:v>
                </c:pt>
                <c:pt idx="19">
                  <c:v>15011</c:v>
                </c:pt>
                <c:pt idx="20">
                  <c:v>15011</c:v>
                </c:pt>
                <c:pt idx="21">
                  <c:v>15011</c:v>
                </c:pt>
                <c:pt idx="22">
                  <c:v>15011</c:v>
                </c:pt>
                <c:pt idx="23">
                  <c:v>15011</c:v>
                </c:pt>
                <c:pt idx="24">
                  <c:v>15011</c:v>
                </c:pt>
                <c:pt idx="25">
                  <c:v>15011</c:v>
                </c:pt>
                <c:pt idx="26">
                  <c:v>15011</c:v>
                </c:pt>
                <c:pt idx="27">
                  <c:v>15011</c:v>
                </c:pt>
                <c:pt idx="28">
                  <c:v>15011</c:v>
                </c:pt>
                <c:pt idx="29">
                  <c:v>15011</c:v>
                </c:pt>
                <c:pt idx="30">
                  <c:v>15011</c:v>
                </c:pt>
                <c:pt idx="31">
                  <c:v>15011</c:v>
                </c:pt>
                <c:pt idx="32">
                  <c:v>15011</c:v>
                </c:pt>
                <c:pt idx="33">
                  <c:v>15011</c:v>
                </c:pt>
                <c:pt idx="34">
                  <c:v>15011</c:v>
                </c:pt>
                <c:pt idx="35">
                  <c:v>15011</c:v>
                </c:pt>
                <c:pt idx="36">
                  <c:v>15011</c:v>
                </c:pt>
                <c:pt idx="37">
                  <c:v>15011</c:v>
                </c:pt>
                <c:pt idx="38">
                  <c:v>15011</c:v>
                </c:pt>
                <c:pt idx="39">
                  <c:v>15011</c:v>
                </c:pt>
                <c:pt idx="40">
                  <c:v>7011</c:v>
                </c:pt>
                <c:pt idx="41">
                  <c:v>7011</c:v>
                </c:pt>
                <c:pt idx="42">
                  <c:v>7011</c:v>
                </c:pt>
                <c:pt idx="43">
                  <c:v>7011</c:v>
                </c:pt>
                <c:pt idx="44">
                  <c:v>7011</c:v>
                </c:pt>
                <c:pt idx="45">
                  <c:v>12811</c:v>
                </c:pt>
                <c:pt idx="46">
                  <c:v>12811</c:v>
                </c:pt>
                <c:pt idx="47">
                  <c:v>12811</c:v>
                </c:pt>
                <c:pt idx="48">
                  <c:v>12811</c:v>
                </c:pt>
                <c:pt idx="49">
                  <c:v>12811</c:v>
                </c:pt>
                <c:pt idx="50">
                  <c:v>12811</c:v>
                </c:pt>
                <c:pt idx="51">
                  <c:v>12811</c:v>
                </c:pt>
                <c:pt idx="52">
                  <c:v>12811</c:v>
                </c:pt>
                <c:pt idx="53">
                  <c:v>12811</c:v>
                </c:pt>
                <c:pt idx="54">
                  <c:v>12811</c:v>
                </c:pt>
                <c:pt idx="55">
                  <c:v>12811</c:v>
                </c:pt>
                <c:pt idx="56">
                  <c:v>12811</c:v>
                </c:pt>
                <c:pt idx="57">
                  <c:v>12811</c:v>
                </c:pt>
                <c:pt idx="58">
                  <c:v>12811</c:v>
                </c:pt>
                <c:pt idx="59">
                  <c:v>12811</c:v>
                </c:pt>
                <c:pt idx="60">
                  <c:v>12811</c:v>
                </c:pt>
                <c:pt idx="61">
                  <c:v>12811</c:v>
                </c:pt>
                <c:pt idx="62">
                  <c:v>12811</c:v>
                </c:pt>
                <c:pt idx="63">
                  <c:v>12811</c:v>
                </c:pt>
                <c:pt idx="64">
                  <c:v>12811</c:v>
                </c:pt>
                <c:pt idx="65">
                  <c:v>12811</c:v>
                </c:pt>
                <c:pt idx="66">
                  <c:v>12811</c:v>
                </c:pt>
                <c:pt idx="67">
                  <c:v>12811</c:v>
                </c:pt>
                <c:pt idx="68">
                  <c:v>4811</c:v>
                </c:pt>
                <c:pt idx="69">
                  <c:v>4811</c:v>
                </c:pt>
                <c:pt idx="70">
                  <c:v>4811</c:v>
                </c:pt>
                <c:pt idx="71">
                  <c:v>4811</c:v>
                </c:pt>
                <c:pt idx="72">
                  <c:v>4811</c:v>
                </c:pt>
                <c:pt idx="73">
                  <c:v>10611</c:v>
                </c:pt>
                <c:pt idx="74">
                  <c:v>10611</c:v>
                </c:pt>
                <c:pt idx="75">
                  <c:v>10611</c:v>
                </c:pt>
                <c:pt idx="76">
                  <c:v>10611</c:v>
                </c:pt>
                <c:pt idx="77">
                  <c:v>10611</c:v>
                </c:pt>
                <c:pt idx="78">
                  <c:v>10611</c:v>
                </c:pt>
                <c:pt idx="79">
                  <c:v>10611</c:v>
                </c:pt>
                <c:pt idx="80">
                  <c:v>10611</c:v>
                </c:pt>
                <c:pt idx="81">
                  <c:v>10611</c:v>
                </c:pt>
                <c:pt idx="82">
                  <c:v>10611</c:v>
                </c:pt>
                <c:pt idx="83">
                  <c:v>10611</c:v>
                </c:pt>
                <c:pt idx="84">
                  <c:v>10611</c:v>
                </c:pt>
                <c:pt idx="85">
                  <c:v>10611</c:v>
                </c:pt>
                <c:pt idx="86">
                  <c:v>10611</c:v>
                </c:pt>
                <c:pt idx="87">
                  <c:v>10611</c:v>
                </c:pt>
                <c:pt idx="88">
                  <c:v>10611</c:v>
                </c:pt>
                <c:pt idx="89">
                  <c:v>10611</c:v>
                </c:pt>
                <c:pt idx="90">
                  <c:v>10611</c:v>
                </c:pt>
                <c:pt idx="91">
                  <c:v>10611</c:v>
                </c:pt>
                <c:pt idx="92">
                  <c:v>10611</c:v>
                </c:pt>
                <c:pt idx="93">
                  <c:v>10611</c:v>
                </c:pt>
                <c:pt idx="94">
                  <c:v>10611</c:v>
                </c:pt>
                <c:pt idx="95">
                  <c:v>10611</c:v>
                </c:pt>
                <c:pt idx="96">
                  <c:v>10611</c:v>
                </c:pt>
                <c:pt idx="97">
                  <c:v>10611</c:v>
                </c:pt>
                <c:pt idx="98">
                  <c:v>10611</c:v>
                </c:pt>
                <c:pt idx="99">
                  <c:v>2611</c:v>
                </c:pt>
                <c:pt idx="100">
                  <c:v>2611</c:v>
                </c:pt>
                <c:pt idx="101">
                  <c:v>2611</c:v>
                </c:pt>
                <c:pt idx="102">
                  <c:v>2611</c:v>
                </c:pt>
                <c:pt idx="103">
                  <c:v>2611</c:v>
                </c:pt>
                <c:pt idx="104">
                  <c:v>5111</c:v>
                </c:pt>
                <c:pt idx="105">
                  <c:v>5111</c:v>
                </c:pt>
                <c:pt idx="106">
                  <c:v>5111</c:v>
                </c:pt>
                <c:pt idx="107">
                  <c:v>5111</c:v>
                </c:pt>
                <c:pt idx="108">
                  <c:v>5111</c:v>
                </c:pt>
                <c:pt idx="109">
                  <c:v>5111</c:v>
                </c:pt>
                <c:pt idx="110">
                  <c:v>5111</c:v>
                </c:pt>
                <c:pt idx="111">
                  <c:v>5111</c:v>
                </c:pt>
                <c:pt idx="112">
                  <c:v>5111</c:v>
                </c:pt>
                <c:pt idx="113">
                  <c:v>5111</c:v>
                </c:pt>
                <c:pt idx="114">
                  <c:v>5111</c:v>
                </c:pt>
                <c:pt idx="115">
                  <c:v>5111</c:v>
                </c:pt>
                <c:pt idx="116">
                  <c:v>5111</c:v>
                </c:pt>
                <c:pt idx="117">
                  <c:v>5111</c:v>
                </c:pt>
                <c:pt idx="118">
                  <c:v>5111</c:v>
                </c:pt>
                <c:pt idx="119">
                  <c:v>5111</c:v>
                </c:pt>
                <c:pt idx="120">
                  <c:v>5111</c:v>
                </c:pt>
                <c:pt idx="121">
                  <c:v>5111</c:v>
                </c:pt>
                <c:pt idx="122">
                  <c:v>5111</c:v>
                </c:pt>
                <c:pt idx="123">
                  <c:v>5111</c:v>
                </c:pt>
                <c:pt idx="124">
                  <c:v>5111</c:v>
                </c:pt>
                <c:pt idx="125">
                  <c:v>5111</c:v>
                </c:pt>
                <c:pt idx="126">
                  <c:v>5111</c:v>
                </c:pt>
                <c:pt idx="127">
                  <c:v>5111</c:v>
                </c:pt>
                <c:pt idx="128">
                  <c:v>5111</c:v>
                </c:pt>
                <c:pt idx="129">
                  <c:v>-2889</c:v>
                </c:pt>
                <c:pt idx="130">
                  <c:v>-2889</c:v>
                </c:pt>
                <c:pt idx="131">
                  <c:v>-2889</c:v>
                </c:pt>
                <c:pt idx="132">
                  <c:v>-2889</c:v>
                </c:pt>
                <c:pt idx="133">
                  <c:v>-2889</c:v>
                </c:pt>
                <c:pt idx="134">
                  <c:v>-2889</c:v>
                </c:pt>
                <c:pt idx="135">
                  <c:v>-2889</c:v>
                </c:pt>
                <c:pt idx="136">
                  <c:v>-2889</c:v>
                </c:pt>
                <c:pt idx="137">
                  <c:v>-2889</c:v>
                </c:pt>
                <c:pt idx="138">
                  <c:v>-2889</c:v>
                </c:pt>
                <c:pt idx="139">
                  <c:v>-2889</c:v>
                </c:pt>
                <c:pt idx="140">
                  <c:v>-2889</c:v>
                </c:pt>
                <c:pt idx="141">
                  <c:v>-2889</c:v>
                </c:pt>
                <c:pt idx="142">
                  <c:v>-2889</c:v>
                </c:pt>
                <c:pt idx="143">
                  <c:v>-2889</c:v>
                </c:pt>
                <c:pt idx="144">
                  <c:v>-2889</c:v>
                </c:pt>
                <c:pt idx="145">
                  <c:v>-2889</c:v>
                </c:pt>
                <c:pt idx="146">
                  <c:v>-2889</c:v>
                </c:pt>
                <c:pt idx="147">
                  <c:v>-2889</c:v>
                </c:pt>
                <c:pt idx="148">
                  <c:v>-2889</c:v>
                </c:pt>
                <c:pt idx="149">
                  <c:v>-2889</c:v>
                </c:pt>
                <c:pt idx="150">
                  <c:v>-2889</c:v>
                </c:pt>
                <c:pt idx="151">
                  <c:v>-2889</c:v>
                </c:pt>
                <c:pt idx="152">
                  <c:v>-2889</c:v>
                </c:pt>
                <c:pt idx="153">
                  <c:v>-2889</c:v>
                </c:pt>
                <c:pt idx="154">
                  <c:v>-2889</c:v>
                </c:pt>
                <c:pt idx="155">
                  <c:v>-2889</c:v>
                </c:pt>
                <c:pt idx="156">
                  <c:v>-2889</c:v>
                </c:pt>
                <c:pt idx="157">
                  <c:v>-2889</c:v>
                </c:pt>
                <c:pt idx="158">
                  <c:v>-2889</c:v>
                </c:pt>
                <c:pt idx="159">
                  <c:v>-2889</c:v>
                </c:pt>
                <c:pt idx="160">
                  <c:v>-10889</c:v>
                </c:pt>
                <c:pt idx="161">
                  <c:v>-10889</c:v>
                </c:pt>
                <c:pt idx="162">
                  <c:v>-10889</c:v>
                </c:pt>
                <c:pt idx="163">
                  <c:v>-10889</c:v>
                </c:pt>
                <c:pt idx="164">
                  <c:v>-10889</c:v>
                </c:pt>
                <c:pt idx="165">
                  <c:v>-10889</c:v>
                </c:pt>
                <c:pt idx="166">
                  <c:v>-10889</c:v>
                </c:pt>
                <c:pt idx="167">
                  <c:v>-10889</c:v>
                </c:pt>
                <c:pt idx="168">
                  <c:v>-10889</c:v>
                </c:pt>
                <c:pt idx="169">
                  <c:v>-10889</c:v>
                </c:pt>
                <c:pt idx="170">
                  <c:v>-10889</c:v>
                </c:pt>
                <c:pt idx="171">
                  <c:v>-10889</c:v>
                </c:pt>
                <c:pt idx="172">
                  <c:v>-10889</c:v>
                </c:pt>
                <c:pt idx="173">
                  <c:v>-10889</c:v>
                </c:pt>
                <c:pt idx="174">
                  <c:v>-10889</c:v>
                </c:pt>
                <c:pt idx="175">
                  <c:v>-10889</c:v>
                </c:pt>
                <c:pt idx="176">
                  <c:v>-10889</c:v>
                </c:pt>
                <c:pt idx="177">
                  <c:v>-10889</c:v>
                </c:pt>
                <c:pt idx="178">
                  <c:v>-10889</c:v>
                </c:pt>
                <c:pt idx="179">
                  <c:v>-10889</c:v>
                </c:pt>
                <c:pt idx="180">
                  <c:v>-10889</c:v>
                </c:pt>
                <c:pt idx="181">
                  <c:v>-10889</c:v>
                </c:pt>
                <c:pt idx="182">
                  <c:v>-10889</c:v>
                </c:pt>
                <c:pt idx="183">
                  <c:v>-10889</c:v>
                </c:pt>
                <c:pt idx="184">
                  <c:v>-10889</c:v>
                </c:pt>
                <c:pt idx="185">
                  <c:v>-10889</c:v>
                </c:pt>
                <c:pt idx="186">
                  <c:v>-10889</c:v>
                </c:pt>
                <c:pt idx="187">
                  <c:v>-10889</c:v>
                </c:pt>
                <c:pt idx="188">
                  <c:v>-10889</c:v>
                </c:pt>
                <c:pt idx="189">
                  <c:v>-10889</c:v>
                </c:pt>
                <c:pt idx="190">
                  <c:v>-18889</c:v>
                </c:pt>
                <c:pt idx="191">
                  <c:v>-18889</c:v>
                </c:pt>
                <c:pt idx="192">
                  <c:v>-18889</c:v>
                </c:pt>
                <c:pt idx="193">
                  <c:v>-18889</c:v>
                </c:pt>
                <c:pt idx="194">
                  <c:v>-18889</c:v>
                </c:pt>
                <c:pt idx="195">
                  <c:v>-18889</c:v>
                </c:pt>
                <c:pt idx="196">
                  <c:v>-18889</c:v>
                </c:pt>
                <c:pt idx="197">
                  <c:v>-18889</c:v>
                </c:pt>
                <c:pt idx="198">
                  <c:v>-18889</c:v>
                </c:pt>
                <c:pt idx="199">
                  <c:v>-18889</c:v>
                </c:pt>
                <c:pt idx="200">
                  <c:v>-18889</c:v>
                </c:pt>
                <c:pt idx="201">
                  <c:v>-18889</c:v>
                </c:pt>
                <c:pt idx="202">
                  <c:v>-18889</c:v>
                </c:pt>
                <c:pt idx="203">
                  <c:v>-18889</c:v>
                </c:pt>
                <c:pt idx="204">
                  <c:v>-18889</c:v>
                </c:pt>
                <c:pt idx="205">
                  <c:v>-18889</c:v>
                </c:pt>
                <c:pt idx="206">
                  <c:v>-18889</c:v>
                </c:pt>
                <c:pt idx="207">
                  <c:v>-18889</c:v>
                </c:pt>
                <c:pt idx="208">
                  <c:v>-18889</c:v>
                </c:pt>
                <c:pt idx="209">
                  <c:v>-18889</c:v>
                </c:pt>
                <c:pt idx="210">
                  <c:v>-18889</c:v>
                </c:pt>
                <c:pt idx="211">
                  <c:v>-18889</c:v>
                </c:pt>
                <c:pt idx="212">
                  <c:v>-18889</c:v>
                </c:pt>
                <c:pt idx="213">
                  <c:v>-18889</c:v>
                </c:pt>
                <c:pt idx="214">
                  <c:v>-18889</c:v>
                </c:pt>
                <c:pt idx="215">
                  <c:v>-18889</c:v>
                </c:pt>
                <c:pt idx="216">
                  <c:v>-18889</c:v>
                </c:pt>
                <c:pt idx="217">
                  <c:v>-18889</c:v>
                </c:pt>
                <c:pt idx="218">
                  <c:v>-18889</c:v>
                </c:pt>
                <c:pt idx="219">
                  <c:v>-18889</c:v>
                </c:pt>
                <c:pt idx="220">
                  <c:v>-18889</c:v>
                </c:pt>
                <c:pt idx="221">
                  <c:v>-26889</c:v>
                </c:pt>
                <c:pt idx="222">
                  <c:v>-26889</c:v>
                </c:pt>
                <c:pt idx="223">
                  <c:v>-26889</c:v>
                </c:pt>
                <c:pt idx="224">
                  <c:v>-26889</c:v>
                </c:pt>
                <c:pt idx="225">
                  <c:v>-26889</c:v>
                </c:pt>
                <c:pt idx="226">
                  <c:v>-26889</c:v>
                </c:pt>
                <c:pt idx="227">
                  <c:v>-26889</c:v>
                </c:pt>
                <c:pt idx="228">
                  <c:v>-26889</c:v>
                </c:pt>
                <c:pt idx="229">
                  <c:v>-26889</c:v>
                </c:pt>
                <c:pt idx="230">
                  <c:v>-26889</c:v>
                </c:pt>
                <c:pt idx="231">
                  <c:v>-26889</c:v>
                </c:pt>
                <c:pt idx="232">
                  <c:v>-26889</c:v>
                </c:pt>
                <c:pt idx="233">
                  <c:v>-26889</c:v>
                </c:pt>
                <c:pt idx="234">
                  <c:v>-26889</c:v>
                </c:pt>
                <c:pt idx="235">
                  <c:v>-26889</c:v>
                </c:pt>
                <c:pt idx="236">
                  <c:v>-26889</c:v>
                </c:pt>
                <c:pt idx="237">
                  <c:v>-26889</c:v>
                </c:pt>
                <c:pt idx="238">
                  <c:v>-26889</c:v>
                </c:pt>
                <c:pt idx="239">
                  <c:v>-26889</c:v>
                </c:pt>
                <c:pt idx="240">
                  <c:v>-26889</c:v>
                </c:pt>
                <c:pt idx="241">
                  <c:v>-26889</c:v>
                </c:pt>
                <c:pt idx="242">
                  <c:v>-26889</c:v>
                </c:pt>
                <c:pt idx="243">
                  <c:v>-26889</c:v>
                </c:pt>
                <c:pt idx="244">
                  <c:v>-26889</c:v>
                </c:pt>
                <c:pt idx="245">
                  <c:v>-26889</c:v>
                </c:pt>
                <c:pt idx="246">
                  <c:v>-26889</c:v>
                </c:pt>
                <c:pt idx="247">
                  <c:v>-26889</c:v>
                </c:pt>
                <c:pt idx="248">
                  <c:v>-26889</c:v>
                </c:pt>
                <c:pt idx="249">
                  <c:v>-26889</c:v>
                </c:pt>
                <c:pt idx="250">
                  <c:v>-26889</c:v>
                </c:pt>
                <c:pt idx="251">
                  <c:v>-26889</c:v>
                </c:pt>
                <c:pt idx="252">
                  <c:v>-34889</c:v>
                </c:pt>
                <c:pt idx="253">
                  <c:v>-34889</c:v>
                </c:pt>
                <c:pt idx="254">
                  <c:v>-34889</c:v>
                </c:pt>
                <c:pt idx="255">
                  <c:v>-34889</c:v>
                </c:pt>
                <c:pt idx="256">
                  <c:v>-34889</c:v>
                </c:pt>
                <c:pt idx="257">
                  <c:v>-34889</c:v>
                </c:pt>
                <c:pt idx="258">
                  <c:v>-34889</c:v>
                </c:pt>
                <c:pt idx="259">
                  <c:v>-34889</c:v>
                </c:pt>
                <c:pt idx="260">
                  <c:v>-34889</c:v>
                </c:pt>
                <c:pt idx="261">
                  <c:v>-34889</c:v>
                </c:pt>
                <c:pt idx="262">
                  <c:v>-34889</c:v>
                </c:pt>
                <c:pt idx="263">
                  <c:v>-34889</c:v>
                </c:pt>
                <c:pt idx="264">
                  <c:v>-34889</c:v>
                </c:pt>
                <c:pt idx="265">
                  <c:v>-34889</c:v>
                </c:pt>
                <c:pt idx="266">
                  <c:v>-34889</c:v>
                </c:pt>
                <c:pt idx="267">
                  <c:v>-34889</c:v>
                </c:pt>
                <c:pt idx="268">
                  <c:v>-34889</c:v>
                </c:pt>
                <c:pt idx="269">
                  <c:v>-34889</c:v>
                </c:pt>
                <c:pt idx="270">
                  <c:v>-34889</c:v>
                </c:pt>
                <c:pt idx="271">
                  <c:v>-34889</c:v>
                </c:pt>
                <c:pt idx="272">
                  <c:v>-34889</c:v>
                </c:pt>
                <c:pt idx="273">
                  <c:v>-34889</c:v>
                </c:pt>
                <c:pt idx="274">
                  <c:v>-34889</c:v>
                </c:pt>
                <c:pt idx="275">
                  <c:v>-34889</c:v>
                </c:pt>
                <c:pt idx="276">
                  <c:v>-34889</c:v>
                </c:pt>
                <c:pt idx="277">
                  <c:v>-34889</c:v>
                </c:pt>
                <c:pt idx="278">
                  <c:v>-34889</c:v>
                </c:pt>
                <c:pt idx="279">
                  <c:v>-34889</c:v>
                </c:pt>
                <c:pt idx="280">
                  <c:v>-34889</c:v>
                </c:pt>
                <c:pt idx="281">
                  <c:v>-34889</c:v>
                </c:pt>
                <c:pt idx="282">
                  <c:v>-42889</c:v>
                </c:pt>
                <c:pt idx="283">
                  <c:v>-42889</c:v>
                </c:pt>
                <c:pt idx="284">
                  <c:v>-42889</c:v>
                </c:pt>
                <c:pt idx="285">
                  <c:v>-42889</c:v>
                </c:pt>
                <c:pt idx="286">
                  <c:v>-42889</c:v>
                </c:pt>
                <c:pt idx="287">
                  <c:v>-42889</c:v>
                </c:pt>
                <c:pt idx="288">
                  <c:v>-42889</c:v>
                </c:pt>
                <c:pt idx="289">
                  <c:v>-42889</c:v>
                </c:pt>
                <c:pt idx="290">
                  <c:v>-42889</c:v>
                </c:pt>
                <c:pt idx="291">
                  <c:v>-42889</c:v>
                </c:pt>
                <c:pt idx="292">
                  <c:v>-42889</c:v>
                </c:pt>
                <c:pt idx="293">
                  <c:v>-42889</c:v>
                </c:pt>
                <c:pt idx="294">
                  <c:v>-42889</c:v>
                </c:pt>
                <c:pt idx="295">
                  <c:v>-42889</c:v>
                </c:pt>
                <c:pt idx="296">
                  <c:v>-42889</c:v>
                </c:pt>
                <c:pt idx="297">
                  <c:v>-42889</c:v>
                </c:pt>
                <c:pt idx="298">
                  <c:v>-42889</c:v>
                </c:pt>
                <c:pt idx="299">
                  <c:v>-42889</c:v>
                </c:pt>
                <c:pt idx="300">
                  <c:v>-42889</c:v>
                </c:pt>
                <c:pt idx="301">
                  <c:v>-42889</c:v>
                </c:pt>
                <c:pt idx="302">
                  <c:v>-42889</c:v>
                </c:pt>
                <c:pt idx="303">
                  <c:v>-42889</c:v>
                </c:pt>
                <c:pt idx="304">
                  <c:v>-42889</c:v>
                </c:pt>
                <c:pt idx="305">
                  <c:v>-42889</c:v>
                </c:pt>
                <c:pt idx="306">
                  <c:v>-42889</c:v>
                </c:pt>
                <c:pt idx="307">
                  <c:v>-42889</c:v>
                </c:pt>
                <c:pt idx="308">
                  <c:v>-42889</c:v>
                </c:pt>
                <c:pt idx="309">
                  <c:v>-42889</c:v>
                </c:pt>
                <c:pt idx="310">
                  <c:v>-42889</c:v>
                </c:pt>
                <c:pt idx="311">
                  <c:v>-42889</c:v>
                </c:pt>
                <c:pt idx="312">
                  <c:v>-42889</c:v>
                </c:pt>
                <c:pt idx="313">
                  <c:v>-50889</c:v>
                </c:pt>
                <c:pt idx="314">
                  <c:v>-50889</c:v>
                </c:pt>
                <c:pt idx="315">
                  <c:v>-50889</c:v>
                </c:pt>
                <c:pt idx="316">
                  <c:v>-50889</c:v>
                </c:pt>
                <c:pt idx="317">
                  <c:v>-50889</c:v>
                </c:pt>
                <c:pt idx="318">
                  <c:v>-50889</c:v>
                </c:pt>
                <c:pt idx="319">
                  <c:v>-50889</c:v>
                </c:pt>
                <c:pt idx="320">
                  <c:v>-50889</c:v>
                </c:pt>
                <c:pt idx="321">
                  <c:v>-50889</c:v>
                </c:pt>
                <c:pt idx="322">
                  <c:v>-50889</c:v>
                </c:pt>
                <c:pt idx="323">
                  <c:v>-50889</c:v>
                </c:pt>
                <c:pt idx="324">
                  <c:v>-50889</c:v>
                </c:pt>
                <c:pt idx="325">
                  <c:v>-50889</c:v>
                </c:pt>
                <c:pt idx="326">
                  <c:v>-50889</c:v>
                </c:pt>
                <c:pt idx="327">
                  <c:v>-50889</c:v>
                </c:pt>
                <c:pt idx="328">
                  <c:v>-50889</c:v>
                </c:pt>
                <c:pt idx="329">
                  <c:v>-50889</c:v>
                </c:pt>
                <c:pt idx="330">
                  <c:v>-50889</c:v>
                </c:pt>
                <c:pt idx="331">
                  <c:v>-50889</c:v>
                </c:pt>
                <c:pt idx="332">
                  <c:v>-50889</c:v>
                </c:pt>
                <c:pt idx="333">
                  <c:v>-50889</c:v>
                </c:pt>
                <c:pt idx="334">
                  <c:v>-50889</c:v>
                </c:pt>
                <c:pt idx="335">
                  <c:v>-50889</c:v>
                </c:pt>
                <c:pt idx="336">
                  <c:v>-50889</c:v>
                </c:pt>
                <c:pt idx="337">
                  <c:v>-50889</c:v>
                </c:pt>
                <c:pt idx="338">
                  <c:v>-50889</c:v>
                </c:pt>
                <c:pt idx="339">
                  <c:v>-50889</c:v>
                </c:pt>
                <c:pt idx="340">
                  <c:v>-50889</c:v>
                </c:pt>
                <c:pt idx="341">
                  <c:v>-50889</c:v>
                </c:pt>
                <c:pt idx="342">
                  <c:v>-50889</c:v>
                </c:pt>
                <c:pt idx="343">
                  <c:v>-58889</c:v>
                </c:pt>
                <c:pt idx="344">
                  <c:v>-58889</c:v>
                </c:pt>
                <c:pt idx="345">
                  <c:v>-58889</c:v>
                </c:pt>
                <c:pt idx="346">
                  <c:v>-58889</c:v>
                </c:pt>
                <c:pt idx="347">
                  <c:v>-58889</c:v>
                </c:pt>
                <c:pt idx="348">
                  <c:v>-58889</c:v>
                </c:pt>
                <c:pt idx="349">
                  <c:v>-58889</c:v>
                </c:pt>
                <c:pt idx="350">
                  <c:v>-58889</c:v>
                </c:pt>
                <c:pt idx="351">
                  <c:v>-58889</c:v>
                </c:pt>
                <c:pt idx="352">
                  <c:v>-58889</c:v>
                </c:pt>
                <c:pt idx="353">
                  <c:v>-58889</c:v>
                </c:pt>
                <c:pt idx="354">
                  <c:v>-58889</c:v>
                </c:pt>
                <c:pt idx="355">
                  <c:v>-58889</c:v>
                </c:pt>
                <c:pt idx="356">
                  <c:v>-58889</c:v>
                </c:pt>
                <c:pt idx="357">
                  <c:v>-58889</c:v>
                </c:pt>
                <c:pt idx="358">
                  <c:v>-58889</c:v>
                </c:pt>
                <c:pt idx="359">
                  <c:v>-58889</c:v>
                </c:pt>
                <c:pt idx="360">
                  <c:v>-58889</c:v>
                </c:pt>
                <c:pt idx="361">
                  <c:v>-58889</c:v>
                </c:pt>
                <c:pt idx="362">
                  <c:v>-58889</c:v>
                </c:pt>
                <c:pt idx="363">
                  <c:v>-58889</c:v>
                </c:pt>
                <c:pt idx="364">
                  <c:v>-58889</c:v>
                </c:pt>
                <c:pt idx="365">
                  <c:v>-58889</c:v>
                </c:pt>
                <c:pt idx="366">
                  <c:v>-58889</c:v>
                </c:pt>
                <c:pt idx="367">
                  <c:v>-58889</c:v>
                </c:pt>
                <c:pt idx="368">
                  <c:v>-58889</c:v>
                </c:pt>
                <c:pt idx="369">
                  <c:v>-58889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B7C-44E4-9545-A37D794367A6}"/>
            </c:ext>
          </c:extLst>
        </c:ser>
        <c:ser>
          <c:idx val="1"/>
          <c:order val="1"/>
          <c:tx>
            <c:strRef>
              <c:f>'תזרים מזומנים יומי'!$G$1</c:f>
              <c:strCache>
                <c:ptCount val="1"/>
                <c:pt idx="0">
                  <c:v>מסגרת אשראי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'תזרים מזומנים יומי'!$B$3:$B$372</c:f>
              <c:numCache>
                <c:formatCode>dd-mm-yy</c:formatCode>
                <c:ptCount val="370"/>
                <c:pt idx="0">
                  <c:v>43461</c:v>
                </c:pt>
                <c:pt idx="1">
                  <c:v>43462</c:v>
                </c:pt>
                <c:pt idx="2">
                  <c:v>43463</c:v>
                </c:pt>
                <c:pt idx="3">
                  <c:v>43464</c:v>
                </c:pt>
                <c:pt idx="4">
                  <c:v>43465</c:v>
                </c:pt>
                <c:pt idx="5">
                  <c:v>43466</c:v>
                </c:pt>
                <c:pt idx="6">
                  <c:v>43467</c:v>
                </c:pt>
                <c:pt idx="7">
                  <c:v>43468</c:v>
                </c:pt>
                <c:pt idx="8">
                  <c:v>43469</c:v>
                </c:pt>
                <c:pt idx="9">
                  <c:v>43470</c:v>
                </c:pt>
                <c:pt idx="10">
                  <c:v>43471</c:v>
                </c:pt>
                <c:pt idx="11">
                  <c:v>43472</c:v>
                </c:pt>
                <c:pt idx="12">
                  <c:v>43473</c:v>
                </c:pt>
                <c:pt idx="13">
                  <c:v>43474</c:v>
                </c:pt>
                <c:pt idx="14">
                  <c:v>43475</c:v>
                </c:pt>
                <c:pt idx="15">
                  <c:v>43476</c:v>
                </c:pt>
                <c:pt idx="16">
                  <c:v>43477</c:v>
                </c:pt>
                <c:pt idx="17">
                  <c:v>43478</c:v>
                </c:pt>
                <c:pt idx="18">
                  <c:v>43479</c:v>
                </c:pt>
                <c:pt idx="19">
                  <c:v>43480</c:v>
                </c:pt>
                <c:pt idx="20">
                  <c:v>43481</c:v>
                </c:pt>
                <c:pt idx="21">
                  <c:v>43482</c:v>
                </c:pt>
                <c:pt idx="22">
                  <c:v>43483</c:v>
                </c:pt>
                <c:pt idx="23">
                  <c:v>43484</c:v>
                </c:pt>
                <c:pt idx="24">
                  <c:v>43485</c:v>
                </c:pt>
                <c:pt idx="25">
                  <c:v>43486</c:v>
                </c:pt>
                <c:pt idx="26">
                  <c:v>43487</c:v>
                </c:pt>
                <c:pt idx="27">
                  <c:v>43488</c:v>
                </c:pt>
                <c:pt idx="28">
                  <c:v>43489</c:v>
                </c:pt>
                <c:pt idx="29">
                  <c:v>43490</c:v>
                </c:pt>
                <c:pt idx="30">
                  <c:v>43491</c:v>
                </c:pt>
                <c:pt idx="31">
                  <c:v>43492</c:v>
                </c:pt>
                <c:pt idx="32">
                  <c:v>43493</c:v>
                </c:pt>
                <c:pt idx="33">
                  <c:v>43494</c:v>
                </c:pt>
                <c:pt idx="34">
                  <c:v>43495</c:v>
                </c:pt>
                <c:pt idx="35">
                  <c:v>43496</c:v>
                </c:pt>
                <c:pt idx="36">
                  <c:v>43497</c:v>
                </c:pt>
                <c:pt idx="37">
                  <c:v>43498</c:v>
                </c:pt>
                <c:pt idx="38">
                  <c:v>43499</c:v>
                </c:pt>
                <c:pt idx="39">
                  <c:v>43500</c:v>
                </c:pt>
                <c:pt idx="40">
                  <c:v>43501</c:v>
                </c:pt>
                <c:pt idx="41">
                  <c:v>43502</c:v>
                </c:pt>
                <c:pt idx="42">
                  <c:v>43503</c:v>
                </c:pt>
                <c:pt idx="43">
                  <c:v>43504</c:v>
                </c:pt>
                <c:pt idx="44">
                  <c:v>43505</c:v>
                </c:pt>
                <c:pt idx="45">
                  <c:v>43506</c:v>
                </c:pt>
                <c:pt idx="46">
                  <c:v>43507</c:v>
                </c:pt>
                <c:pt idx="47">
                  <c:v>43508</c:v>
                </c:pt>
                <c:pt idx="48">
                  <c:v>43509</c:v>
                </c:pt>
                <c:pt idx="49">
                  <c:v>43510</c:v>
                </c:pt>
                <c:pt idx="50">
                  <c:v>43511</c:v>
                </c:pt>
                <c:pt idx="51">
                  <c:v>43512</c:v>
                </c:pt>
                <c:pt idx="52">
                  <c:v>43513</c:v>
                </c:pt>
                <c:pt idx="53">
                  <c:v>43514</c:v>
                </c:pt>
                <c:pt idx="54">
                  <c:v>43515</c:v>
                </c:pt>
                <c:pt idx="55">
                  <c:v>43516</c:v>
                </c:pt>
                <c:pt idx="56">
                  <c:v>43517</c:v>
                </c:pt>
                <c:pt idx="57">
                  <c:v>43518</c:v>
                </c:pt>
                <c:pt idx="58">
                  <c:v>43519</c:v>
                </c:pt>
                <c:pt idx="59">
                  <c:v>43520</c:v>
                </c:pt>
                <c:pt idx="60">
                  <c:v>43521</c:v>
                </c:pt>
                <c:pt idx="61">
                  <c:v>43522</c:v>
                </c:pt>
                <c:pt idx="62">
                  <c:v>43523</c:v>
                </c:pt>
                <c:pt idx="63">
                  <c:v>43524</c:v>
                </c:pt>
                <c:pt idx="64">
                  <c:v>43525</c:v>
                </c:pt>
                <c:pt idx="65">
                  <c:v>43526</c:v>
                </c:pt>
                <c:pt idx="66">
                  <c:v>43527</c:v>
                </c:pt>
                <c:pt idx="67">
                  <c:v>43528</c:v>
                </c:pt>
                <c:pt idx="68">
                  <c:v>43529</c:v>
                </c:pt>
                <c:pt idx="69">
                  <c:v>43530</c:v>
                </c:pt>
                <c:pt idx="70">
                  <c:v>43531</c:v>
                </c:pt>
                <c:pt idx="71">
                  <c:v>43532</c:v>
                </c:pt>
                <c:pt idx="72">
                  <c:v>43533</c:v>
                </c:pt>
                <c:pt idx="73">
                  <c:v>43534</c:v>
                </c:pt>
                <c:pt idx="74">
                  <c:v>43535</c:v>
                </c:pt>
                <c:pt idx="75">
                  <c:v>43536</c:v>
                </c:pt>
                <c:pt idx="76">
                  <c:v>43537</c:v>
                </c:pt>
                <c:pt idx="77">
                  <c:v>43538</c:v>
                </c:pt>
                <c:pt idx="78">
                  <c:v>43539</c:v>
                </c:pt>
                <c:pt idx="79">
                  <c:v>43540</c:v>
                </c:pt>
                <c:pt idx="80">
                  <c:v>43541</c:v>
                </c:pt>
                <c:pt idx="81">
                  <c:v>43542</c:v>
                </c:pt>
                <c:pt idx="82">
                  <c:v>43543</c:v>
                </c:pt>
                <c:pt idx="83">
                  <c:v>43544</c:v>
                </c:pt>
                <c:pt idx="84">
                  <c:v>43545</c:v>
                </c:pt>
                <c:pt idx="85">
                  <c:v>43546</c:v>
                </c:pt>
                <c:pt idx="86">
                  <c:v>43547</c:v>
                </c:pt>
                <c:pt idx="87">
                  <c:v>43548</c:v>
                </c:pt>
                <c:pt idx="88">
                  <c:v>43549</c:v>
                </c:pt>
                <c:pt idx="89">
                  <c:v>43550</c:v>
                </c:pt>
                <c:pt idx="90">
                  <c:v>43551</c:v>
                </c:pt>
                <c:pt idx="91">
                  <c:v>43552</c:v>
                </c:pt>
                <c:pt idx="92">
                  <c:v>43553</c:v>
                </c:pt>
                <c:pt idx="93">
                  <c:v>43554</c:v>
                </c:pt>
                <c:pt idx="94">
                  <c:v>43555</c:v>
                </c:pt>
                <c:pt idx="95">
                  <c:v>43556</c:v>
                </c:pt>
                <c:pt idx="96">
                  <c:v>43557</c:v>
                </c:pt>
                <c:pt idx="97">
                  <c:v>43558</c:v>
                </c:pt>
                <c:pt idx="98">
                  <c:v>43559</c:v>
                </c:pt>
                <c:pt idx="99">
                  <c:v>43560</c:v>
                </c:pt>
                <c:pt idx="100">
                  <c:v>43561</c:v>
                </c:pt>
                <c:pt idx="101">
                  <c:v>43562</c:v>
                </c:pt>
                <c:pt idx="102">
                  <c:v>43563</c:v>
                </c:pt>
                <c:pt idx="103">
                  <c:v>43564</c:v>
                </c:pt>
                <c:pt idx="104">
                  <c:v>43565</c:v>
                </c:pt>
                <c:pt idx="105">
                  <c:v>43566</c:v>
                </c:pt>
                <c:pt idx="106">
                  <c:v>43567</c:v>
                </c:pt>
                <c:pt idx="107">
                  <c:v>43568</c:v>
                </c:pt>
                <c:pt idx="108">
                  <c:v>43569</c:v>
                </c:pt>
                <c:pt idx="109">
                  <c:v>43570</c:v>
                </c:pt>
                <c:pt idx="110">
                  <c:v>43571</c:v>
                </c:pt>
                <c:pt idx="111">
                  <c:v>43572</c:v>
                </c:pt>
                <c:pt idx="112">
                  <c:v>43573</c:v>
                </c:pt>
                <c:pt idx="113">
                  <c:v>43574</c:v>
                </c:pt>
                <c:pt idx="114">
                  <c:v>43575</c:v>
                </c:pt>
                <c:pt idx="115">
                  <c:v>43576</c:v>
                </c:pt>
                <c:pt idx="116">
                  <c:v>43577</c:v>
                </c:pt>
                <c:pt idx="117">
                  <c:v>43578</c:v>
                </c:pt>
                <c:pt idx="118">
                  <c:v>43579</c:v>
                </c:pt>
                <c:pt idx="119">
                  <c:v>43580</c:v>
                </c:pt>
                <c:pt idx="120">
                  <c:v>43581</c:v>
                </c:pt>
                <c:pt idx="121">
                  <c:v>43582</c:v>
                </c:pt>
                <c:pt idx="122">
                  <c:v>43583</c:v>
                </c:pt>
                <c:pt idx="123">
                  <c:v>43584</c:v>
                </c:pt>
                <c:pt idx="124">
                  <c:v>43585</c:v>
                </c:pt>
                <c:pt idx="125">
                  <c:v>43586</c:v>
                </c:pt>
                <c:pt idx="126">
                  <c:v>43587</c:v>
                </c:pt>
                <c:pt idx="127">
                  <c:v>43588</c:v>
                </c:pt>
                <c:pt idx="128">
                  <c:v>43589</c:v>
                </c:pt>
                <c:pt idx="129">
                  <c:v>43590</c:v>
                </c:pt>
                <c:pt idx="130">
                  <c:v>43591</c:v>
                </c:pt>
                <c:pt idx="131">
                  <c:v>43592</c:v>
                </c:pt>
                <c:pt idx="132">
                  <c:v>43593</c:v>
                </c:pt>
                <c:pt idx="133">
                  <c:v>43594</c:v>
                </c:pt>
                <c:pt idx="134">
                  <c:v>43595</c:v>
                </c:pt>
                <c:pt idx="135">
                  <c:v>43596</c:v>
                </c:pt>
                <c:pt idx="136">
                  <c:v>43597</c:v>
                </c:pt>
                <c:pt idx="137">
                  <c:v>43598</c:v>
                </c:pt>
                <c:pt idx="138">
                  <c:v>43599</c:v>
                </c:pt>
                <c:pt idx="139">
                  <c:v>43600</c:v>
                </c:pt>
                <c:pt idx="140">
                  <c:v>43601</c:v>
                </c:pt>
                <c:pt idx="141">
                  <c:v>43602</c:v>
                </c:pt>
                <c:pt idx="142">
                  <c:v>43603</c:v>
                </c:pt>
                <c:pt idx="143">
                  <c:v>43604</c:v>
                </c:pt>
                <c:pt idx="144">
                  <c:v>43605</c:v>
                </c:pt>
                <c:pt idx="145">
                  <c:v>43606</c:v>
                </c:pt>
                <c:pt idx="146">
                  <c:v>43607</c:v>
                </c:pt>
                <c:pt idx="147">
                  <c:v>43608</c:v>
                </c:pt>
                <c:pt idx="148">
                  <c:v>43609</c:v>
                </c:pt>
                <c:pt idx="149">
                  <c:v>43610</c:v>
                </c:pt>
                <c:pt idx="150">
                  <c:v>43611</c:v>
                </c:pt>
                <c:pt idx="151">
                  <c:v>43612</c:v>
                </c:pt>
                <c:pt idx="152">
                  <c:v>43613</c:v>
                </c:pt>
                <c:pt idx="153">
                  <c:v>43614</c:v>
                </c:pt>
                <c:pt idx="154">
                  <c:v>43615</c:v>
                </c:pt>
                <c:pt idx="155">
                  <c:v>43616</c:v>
                </c:pt>
                <c:pt idx="156">
                  <c:v>43617</c:v>
                </c:pt>
                <c:pt idx="157">
                  <c:v>43618</c:v>
                </c:pt>
                <c:pt idx="158">
                  <c:v>43619</c:v>
                </c:pt>
                <c:pt idx="159">
                  <c:v>43620</c:v>
                </c:pt>
                <c:pt idx="160">
                  <c:v>43621</c:v>
                </c:pt>
                <c:pt idx="161">
                  <c:v>43622</c:v>
                </c:pt>
                <c:pt idx="162">
                  <c:v>43623</c:v>
                </c:pt>
                <c:pt idx="163">
                  <c:v>43624</c:v>
                </c:pt>
                <c:pt idx="164">
                  <c:v>43625</c:v>
                </c:pt>
                <c:pt idx="165">
                  <c:v>43626</c:v>
                </c:pt>
                <c:pt idx="166">
                  <c:v>43627</c:v>
                </c:pt>
                <c:pt idx="167">
                  <c:v>43628</c:v>
                </c:pt>
                <c:pt idx="168">
                  <c:v>43629</c:v>
                </c:pt>
                <c:pt idx="169">
                  <c:v>43630</c:v>
                </c:pt>
                <c:pt idx="170">
                  <c:v>43631</c:v>
                </c:pt>
                <c:pt idx="171">
                  <c:v>43632</c:v>
                </c:pt>
                <c:pt idx="172">
                  <c:v>43633</c:v>
                </c:pt>
                <c:pt idx="173">
                  <c:v>43634</c:v>
                </c:pt>
                <c:pt idx="174">
                  <c:v>43635</c:v>
                </c:pt>
                <c:pt idx="175">
                  <c:v>43636</c:v>
                </c:pt>
                <c:pt idx="176">
                  <c:v>43637</c:v>
                </c:pt>
                <c:pt idx="177">
                  <c:v>43638</c:v>
                </c:pt>
                <c:pt idx="178">
                  <c:v>43639</c:v>
                </c:pt>
                <c:pt idx="179">
                  <c:v>43640</c:v>
                </c:pt>
                <c:pt idx="180">
                  <c:v>43641</c:v>
                </c:pt>
                <c:pt idx="181">
                  <c:v>43642</c:v>
                </c:pt>
                <c:pt idx="182">
                  <c:v>43643</c:v>
                </c:pt>
                <c:pt idx="183">
                  <c:v>43644</c:v>
                </c:pt>
                <c:pt idx="184">
                  <c:v>43645</c:v>
                </c:pt>
                <c:pt idx="185">
                  <c:v>43646</c:v>
                </c:pt>
                <c:pt idx="186">
                  <c:v>43647</c:v>
                </c:pt>
                <c:pt idx="187">
                  <c:v>43648</c:v>
                </c:pt>
                <c:pt idx="188">
                  <c:v>43649</c:v>
                </c:pt>
                <c:pt idx="189">
                  <c:v>43650</c:v>
                </c:pt>
                <c:pt idx="190">
                  <c:v>43651</c:v>
                </c:pt>
                <c:pt idx="191">
                  <c:v>43652</c:v>
                </c:pt>
                <c:pt idx="192">
                  <c:v>43653</c:v>
                </c:pt>
                <c:pt idx="193">
                  <c:v>43654</c:v>
                </c:pt>
                <c:pt idx="194">
                  <c:v>43655</c:v>
                </c:pt>
                <c:pt idx="195">
                  <c:v>43656</c:v>
                </c:pt>
                <c:pt idx="196">
                  <c:v>43657</c:v>
                </c:pt>
                <c:pt idx="197">
                  <c:v>43658</c:v>
                </c:pt>
                <c:pt idx="198">
                  <c:v>43659</c:v>
                </c:pt>
                <c:pt idx="199">
                  <c:v>43660</c:v>
                </c:pt>
                <c:pt idx="200">
                  <c:v>43661</c:v>
                </c:pt>
                <c:pt idx="201">
                  <c:v>43662</c:v>
                </c:pt>
                <c:pt idx="202">
                  <c:v>43663</c:v>
                </c:pt>
                <c:pt idx="203">
                  <c:v>43664</c:v>
                </c:pt>
                <c:pt idx="204">
                  <c:v>43665</c:v>
                </c:pt>
                <c:pt idx="205">
                  <c:v>43666</c:v>
                </c:pt>
                <c:pt idx="206">
                  <c:v>43667</c:v>
                </c:pt>
                <c:pt idx="207">
                  <c:v>43668</c:v>
                </c:pt>
                <c:pt idx="208">
                  <c:v>43669</c:v>
                </c:pt>
                <c:pt idx="209">
                  <c:v>43670</c:v>
                </c:pt>
                <c:pt idx="210">
                  <c:v>43671</c:v>
                </c:pt>
                <c:pt idx="211">
                  <c:v>43672</c:v>
                </c:pt>
                <c:pt idx="212">
                  <c:v>43673</c:v>
                </c:pt>
                <c:pt idx="213">
                  <c:v>43674</c:v>
                </c:pt>
                <c:pt idx="214">
                  <c:v>43675</c:v>
                </c:pt>
                <c:pt idx="215">
                  <c:v>43676</c:v>
                </c:pt>
                <c:pt idx="216">
                  <c:v>43677</c:v>
                </c:pt>
                <c:pt idx="217">
                  <c:v>43678</c:v>
                </c:pt>
                <c:pt idx="218">
                  <c:v>43679</c:v>
                </c:pt>
                <c:pt idx="219">
                  <c:v>43680</c:v>
                </c:pt>
                <c:pt idx="220">
                  <c:v>43681</c:v>
                </c:pt>
                <c:pt idx="221">
                  <c:v>43682</c:v>
                </c:pt>
                <c:pt idx="222">
                  <c:v>43683</c:v>
                </c:pt>
                <c:pt idx="223">
                  <c:v>43684</c:v>
                </c:pt>
                <c:pt idx="224">
                  <c:v>43685</c:v>
                </c:pt>
                <c:pt idx="225">
                  <c:v>43686</c:v>
                </c:pt>
                <c:pt idx="226">
                  <c:v>43687</c:v>
                </c:pt>
                <c:pt idx="227">
                  <c:v>43688</c:v>
                </c:pt>
                <c:pt idx="228">
                  <c:v>43689</c:v>
                </c:pt>
                <c:pt idx="229">
                  <c:v>43690</c:v>
                </c:pt>
                <c:pt idx="230">
                  <c:v>43691</c:v>
                </c:pt>
                <c:pt idx="231">
                  <c:v>43692</c:v>
                </c:pt>
                <c:pt idx="232">
                  <c:v>43693</c:v>
                </c:pt>
                <c:pt idx="233">
                  <c:v>43694</c:v>
                </c:pt>
                <c:pt idx="234">
                  <c:v>43695</c:v>
                </c:pt>
                <c:pt idx="235">
                  <c:v>43696</c:v>
                </c:pt>
                <c:pt idx="236">
                  <c:v>43697</c:v>
                </c:pt>
                <c:pt idx="237">
                  <c:v>43698</c:v>
                </c:pt>
                <c:pt idx="238">
                  <c:v>43699</c:v>
                </c:pt>
                <c:pt idx="239">
                  <c:v>43700</c:v>
                </c:pt>
                <c:pt idx="240">
                  <c:v>43701</c:v>
                </c:pt>
                <c:pt idx="241">
                  <c:v>43702</c:v>
                </c:pt>
                <c:pt idx="242">
                  <c:v>43703</c:v>
                </c:pt>
                <c:pt idx="243">
                  <c:v>43704</c:v>
                </c:pt>
                <c:pt idx="244">
                  <c:v>43705</c:v>
                </c:pt>
                <c:pt idx="245">
                  <c:v>43706</c:v>
                </c:pt>
                <c:pt idx="246">
                  <c:v>43707</c:v>
                </c:pt>
                <c:pt idx="247">
                  <c:v>43708</c:v>
                </c:pt>
                <c:pt idx="248">
                  <c:v>43709</c:v>
                </c:pt>
                <c:pt idx="249">
                  <c:v>43710</c:v>
                </c:pt>
                <c:pt idx="250">
                  <c:v>43711</c:v>
                </c:pt>
                <c:pt idx="251">
                  <c:v>43712</c:v>
                </c:pt>
                <c:pt idx="252">
                  <c:v>43713</c:v>
                </c:pt>
                <c:pt idx="253">
                  <c:v>43714</c:v>
                </c:pt>
                <c:pt idx="254">
                  <c:v>43715</c:v>
                </c:pt>
                <c:pt idx="255">
                  <c:v>43716</c:v>
                </c:pt>
                <c:pt idx="256">
                  <c:v>43717</c:v>
                </c:pt>
                <c:pt idx="257">
                  <c:v>43718</c:v>
                </c:pt>
                <c:pt idx="258">
                  <c:v>43719</c:v>
                </c:pt>
                <c:pt idx="259">
                  <c:v>43720</c:v>
                </c:pt>
                <c:pt idx="260">
                  <c:v>43721</c:v>
                </c:pt>
                <c:pt idx="261">
                  <c:v>43722</c:v>
                </c:pt>
                <c:pt idx="262">
                  <c:v>43723</c:v>
                </c:pt>
                <c:pt idx="263">
                  <c:v>43724</c:v>
                </c:pt>
                <c:pt idx="264">
                  <c:v>43725</c:v>
                </c:pt>
                <c:pt idx="265">
                  <c:v>43726</c:v>
                </c:pt>
                <c:pt idx="266">
                  <c:v>43727</c:v>
                </c:pt>
                <c:pt idx="267">
                  <c:v>43728</c:v>
                </c:pt>
                <c:pt idx="268">
                  <c:v>43729</c:v>
                </c:pt>
                <c:pt idx="269">
                  <c:v>43730</c:v>
                </c:pt>
                <c:pt idx="270">
                  <c:v>43731</c:v>
                </c:pt>
                <c:pt idx="271">
                  <c:v>43732</c:v>
                </c:pt>
                <c:pt idx="272">
                  <c:v>43733</c:v>
                </c:pt>
                <c:pt idx="273">
                  <c:v>43734</c:v>
                </c:pt>
                <c:pt idx="274">
                  <c:v>43735</c:v>
                </c:pt>
                <c:pt idx="275">
                  <c:v>43736</c:v>
                </c:pt>
                <c:pt idx="276">
                  <c:v>43737</c:v>
                </c:pt>
                <c:pt idx="277">
                  <c:v>43738</c:v>
                </c:pt>
                <c:pt idx="278">
                  <c:v>43739</c:v>
                </c:pt>
                <c:pt idx="279">
                  <c:v>43740</c:v>
                </c:pt>
                <c:pt idx="280">
                  <c:v>43741</c:v>
                </c:pt>
                <c:pt idx="281">
                  <c:v>43742</c:v>
                </c:pt>
                <c:pt idx="282">
                  <c:v>43743</c:v>
                </c:pt>
                <c:pt idx="283">
                  <c:v>43744</c:v>
                </c:pt>
                <c:pt idx="284">
                  <c:v>43745</c:v>
                </c:pt>
                <c:pt idx="285">
                  <c:v>43746</c:v>
                </c:pt>
                <c:pt idx="286">
                  <c:v>43747</c:v>
                </c:pt>
                <c:pt idx="287">
                  <c:v>43748</c:v>
                </c:pt>
                <c:pt idx="288">
                  <c:v>43749</c:v>
                </c:pt>
                <c:pt idx="289">
                  <c:v>43750</c:v>
                </c:pt>
                <c:pt idx="290">
                  <c:v>43751</c:v>
                </c:pt>
                <c:pt idx="291">
                  <c:v>43752</c:v>
                </c:pt>
                <c:pt idx="292">
                  <c:v>43753</c:v>
                </c:pt>
                <c:pt idx="293">
                  <c:v>43754</c:v>
                </c:pt>
                <c:pt idx="294">
                  <c:v>43755</c:v>
                </c:pt>
                <c:pt idx="295">
                  <c:v>43756</c:v>
                </c:pt>
                <c:pt idx="296">
                  <c:v>43757</c:v>
                </c:pt>
                <c:pt idx="297">
                  <c:v>43758</c:v>
                </c:pt>
                <c:pt idx="298">
                  <c:v>43759</c:v>
                </c:pt>
                <c:pt idx="299">
                  <c:v>43760</c:v>
                </c:pt>
                <c:pt idx="300">
                  <c:v>43761</c:v>
                </c:pt>
                <c:pt idx="301">
                  <c:v>43762</c:v>
                </c:pt>
                <c:pt idx="302">
                  <c:v>43763</c:v>
                </c:pt>
                <c:pt idx="303">
                  <c:v>43764</c:v>
                </c:pt>
                <c:pt idx="304">
                  <c:v>43765</c:v>
                </c:pt>
                <c:pt idx="305">
                  <c:v>43766</c:v>
                </c:pt>
                <c:pt idx="306">
                  <c:v>43767</c:v>
                </c:pt>
                <c:pt idx="307">
                  <c:v>43768</c:v>
                </c:pt>
                <c:pt idx="308">
                  <c:v>43769</c:v>
                </c:pt>
                <c:pt idx="309">
                  <c:v>43770</c:v>
                </c:pt>
                <c:pt idx="310">
                  <c:v>43771</c:v>
                </c:pt>
                <c:pt idx="311">
                  <c:v>43772</c:v>
                </c:pt>
                <c:pt idx="312">
                  <c:v>43773</c:v>
                </c:pt>
                <c:pt idx="313">
                  <c:v>43774</c:v>
                </c:pt>
                <c:pt idx="314">
                  <c:v>43775</c:v>
                </c:pt>
                <c:pt idx="315">
                  <c:v>43776</c:v>
                </c:pt>
                <c:pt idx="316">
                  <c:v>43777</c:v>
                </c:pt>
                <c:pt idx="317">
                  <c:v>43778</c:v>
                </c:pt>
                <c:pt idx="318">
                  <c:v>43779</c:v>
                </c:pt>
                <c:pt idx="319">
                  <c:v>43780</c:v>
                </c:pt>
                <c:pt idx="320">
                  <c:v>43781</c:v>
                </c:pt>
                <c:pt idx="321">
                  <c:v>43782</c:v>
                </c:pt>
                <c:pt idx="322">
                  <c:v>43783</c:v>
                </c:pt>
                <c:pt idx="323">
                  <c:v>43784</c:v>
                </c:pt>
                <c:pt idx="324">
                  <c:v>43785</c:v>
                </c:pt>
                <c:pt idx="325">
                  <c:v>43786</c:v>
                </c:pt>
                <c:pt idx="326">
                  <c:v>43787</c:v>
                </c:pt>
                <c:pt idx="327">
                  <c:v>43788</c:v>
                </c:pt>
                <c:pt idx="328">
                  <c:v>43789</c:v>
                </c:pt>
                <c:pt idx="329">
                  <c:v>43790</c:v>
                </c:pt>
                <c:pt idx="330">
                  <c:v>43791</c:v>
                </c:pt>
                <c:pt idx="331">
                  <c:v>43792</c:v>
                </c:pt>
                <c:pt idx="332">
                  <c:v>43793</c:v>
                </c:pt>
                <c:pt idx="333">
                  <c:v>43794</c:v>
                </c:pt>
                <c:pt idx="334">
                  <c:v>43795</c:v>
                </c:pt>
                <c:pt idx="335">
                  <c:v>43796</c:v>
                </c:pt>
                <c:pt idx="336">
                  <c:v>43797</c:v>
                </c:pt>
                <c:pt idx="337">
                  <c:v>43798</c:v>
                </c:pt>
                <c:pt idx="338">
                  <c:v>43799</c:v>
                </c:pt>
                <c:pt idx="339">
                  <c:v>43800</c:v>
                </c:pt>
                <c:pt idx="340">
                  <c:v>43801</c:v>
                </c:pt>
                <c:pt idx="341">
                  <c:v>43802</c:v>
                </c:pt>
                <c:pt idx="342">
                  <c:v>43803</c:v>
                </c:pt>
                <c:pt idx="343">
                  <c:v>43804</c:v>
                </c:pt>
                <c:pt idx="344">
                  <c:v>43805</c:v>
                </c:pt>
                <c:pt idx="345">
                  <c:v>43806</c:v>
                </c:pt>
                <c:pt idx="346">
                  <c:v>43807</c:v>
                </c:pt>
                <c:pt idx="347">
                  <c:v>43808</c:v>
                </c:pt>
                <c:pt idx="348">
                  <c:v>43809</c:v>
                </c:pt>
                <c:pt idx="349">
                  <c:v>43810</c:v>
                </c:pt>
                <c:pt idx="350">
                  <c:v>43811</c:v>
                </c:pt>
                <c:pt idx="351">
                  <c:v>43812</c:v>
                </c:pt>
                <c:pt idx="352">
                  <c:v>43813</c:v>
                </c:pt>
                <c:pt idx="353">
                  <c:v>43814</c:v>
                </c:pt>
                <c:pt idx="354">
                  <c:v>43815</c:v>
                </c:pt>
                <c:pt idx="355">
                  <c:v>43816</c:v>
                </c:pt>
                <c:pt idx="356">
                  <c:v>43817</c:v>
                </c:pt>
                <c:pt idx="357">
                  <c:v>43818</c:v>
                </c:pt>
                <c:pt idx="358">
                  <c:v>43819</c:v>
                </c:pt>
                <c:pt idx="359">
                  <c:v>43820</c:v>
                </c:pt>
                <c:pt idx="360">
                  <c:v>43821</c:v>
                </c:pt>
                <c:pt idx="361">
                  <c:v>43822</c:v>
                </c:pt>
                <c:pt idx="362">
                  <c:v>43823</c:v>
                </c:pt>
                <c:pt idx="363">
                  <c:v>43824</c:v>
                </c:pt>
                <c:pt idx="364">
                  <c:v>43825</c:v>
                </c:pt>
                <c:pt idx="365">
                  <c:v>43826</c:v>
                </c:pt>
                <c:pt idx="366">
                  <c:v>43827</c:v>
                </c:pt>
                <c:pt idx="367">
                  <c:v>43828</c:v>
                </c:pt>
                <c:pt idx="368">
                  <c:v>43829</c:v>
                </c:pt>
                <c:pt idx="369">
                  <c:v>43830</c:v>
                </c:pt>
              </c:numCache>
            </c:numRef>
          </c:cat>
          <c:val>
            <c:numRef>
              <c:f>'תזרים מזומנים יומי'!$G$3:$G$372</c:f>
              <c:numCache>
                <c:formatCode>[$₪-40D]\ #,##0;[Red][$₪-40D]\ \-#,##0</c:formatCode>
                <c:ptCount val="370"/>
                <c:pt idx="0">
                  <c:v>-20000</c:v>
                </c:pt>
                <c:pt idx="1">
                  <c:v>-20000</c:v>
                </c:pt>
                <c:pt idx="2">
                  <c:v>-20000</c:v>
                </c:pt>
                <c:pt idx="3">
                  <c:v>-20000</c:v>
                </c:pt>
                <c:pt idx="4">
                  <c:v>-20000</c:v>
                </c:pt>
                <c:pt idx="5">
                  <c:v>-20000</c:v>
                </c:pt>
                <c:pt idx="6">
                  <c:v>-20000</c:v>
                </c:pt>
                <c:pt idx="7">
                  <c:v>-20000</c:v>
                </c:pt>
                <c:pt idx="8">
                  <c:v>-20000</c:v>
                </c:pt>
                <c:pt idx="9">
                  <c:v>-20000</c:v>
                </c:pt>
                <c:pt idx="10">
                  <c:v>-20000</c:v>
                </c:pt>
                <c:pt idx="11">
                  <c:v>-20000</c:v>
                </c:pt>
                <c:pt idx="12">
                  <c:v>-20000</c:v>
                </c:pt>
                <c:pt idx="13">
                  <c:v>-20000</c:v>
                </c:pt>
                <c:pt idx="14">
                  <c:v>-20000</c:v>
                </c:pt>
                <c:pt idx="15">
                  <c:v>-20000</c:v>
                </c:pt>
                <c:pt idx="16">
                  <c:v>-20000</c:v>
                </c:pt>
                <c:pt idx="17">
                  <c:v>-20000</c:v>
                </c:pt>
                <c:pt idx="18">
                  <c:v>-20000</c:v>
                </c:pt>
                <c:pt idx="19">
                  <c:v>-20000</c:v>
                </c:pt>
                <c:pt idx="20">
                  <c:v>-20000</c:v>
                </c:pt>
                <c:pt idx="21">
                  <c:v>-20000</c:v>
                </c:pt>
                <c:pt idx="22">
                  <c:v>-20000</c:v>
                </c:pt>
                <c:pt idx="23">
                  <c:v>-20000</c:v>
                </c:pt>
                <c:pt idx="24">
                  <c:v>-20000</c:v>
                </c:pt>
                <c:pt idx="25">
                  <c:v>-20000</c:v>
                </c:pt>
                <c:pt idx="26">
                  <c:v>-20000</c:v>
                </c:pt>
                <c:pt idx="27">
                  <c:v>-20000</c:v>
                </c:pt>
                <c:pt idx="28">
                  <c:v>-20000</c:v>
                </c:pt>
                <c:pt idx="29">
                  <c:v>-20000</c:v>
                </c:pt>
                <c:pt idx="30">
                  <c:v>-20000</c:v>
                </c:pt>
                <c:pt idx="31">
                  <c:v>-20000</c:v>
                </c:pt>
                <c:pt idx="32">
                  <c:v>-20000</c:v>
                </c:pt>
                <c:pt idx="33">
                  <c:v>-20000</c:v>
                </c:pt>
                <c:pt idx="34">
                  <c:v>-20000</c:v>
                </c:pt>
                <c:pt idx="35">
                  <c:v>-20000</c:v>
                </c:pt>
                <c:pt idx="36">
                  <c:v>-20000</c:v>
                </c:pt>
                <c:pt idx="37">
                  <c:v>-20000</c:v>
                </c:pt>
                <c:pt idx="38">
                  <c:v>-20000</c:v>
                </c:pt>
                <c:pt idx="39">
                  <c:v>-20000</c:v>
                </c:pt>
                <c:pt idx="40">
                  <c:v>-20000</c:v>
                </c:pt>
                <c:pt idx="41">
                  <c:v>-20000</c:v>
                </c:pt>
                <c:pt idx="42">
                  <c:v>-20000</c:v>
                </c:pt>
                <c:pt idx="43">
                  <c:v>-20000</c:v>
                </c:pt>
                <c:pt idx="44">
                  <c:v>-20000</c:v>
                </c:pt>
                <c:pt idx="45">
                  <c:v>-20000</c:v>
                </c:pt>
                <c:pt idx="46">
                  <c:v>-20000</c:v>
                </c:pt>
                <c:pt idx="47">
                  <c:v>-20000</c:v>
                </c:pt>
                <c:pt idx="48">
                  <c:v>-20000</c:v>
                </c:pt>
                <c:pt idx="49">
                  <c:v>-20000</c:v>
                </c:pt>
                <c:pt idx="50">
                  <c:v>-20000</c:v>
                </c:pt>
                <c:pt idx="51">
                  <c:v>-20000</c:v>
                </c:pt>
                <c:pt idx="52">
                  <c:v>-20000</c:v>
                </c:pt>
                <c:pt idx="53">
                  <c:v>-20000</c:v>
                </c:pt>
                <c:pt idx="54">
                  <c:v>-20000</c:v>
                </c:pt>
                <c:pt idx="55">
                  <c:v>-20000</c:v>
                </c:pt>
                <c:pt idx="56">
                  <c:v>-20000</c:v>
                </c:pt>
                <c:pt idx="57">
                  <c:v>-20000</c:v>
                </c:pt>
                <c:pt idx="58">
                  <c:v>-20000</c:v>
                </c:pt>
                <c:pt idx="59">
                  <c:v>-20000</c:v>
                </c:pt>
                <c:pt idx="60">
                  <c:v>-20000</c:v>
                </c:pt>
                <c:pt idx="61">
                  <c:v>-20000</c:v>
                </c:pt>
                <c:pt idx="62">
                  <c:v>-20000</c:v>
                </c:pt>
                <c:pt idx="63">
                  <c:v>-20000</c:v>
                </c:pt>
                <c:pt idx="64">
                  <c:v>-20000</c:v>
                </c:pt>
                <c:pt idx="65">
                  <c:v>-20000</c:v>
                </c:pt>
                <c:pt idx="66">
                  <c:v>-20000</c:v>
                </c:pt>
                <c:pt idx="67">
                  <c:v>-20000</c:v>
                </c:pt>
                <c:pt idx="68">
                  <c:v>-20000</c:v>
                </c:pt>
                <c:pt idx="69">
                  <c:v>-20000</c:v>
                </c:pt>
                <c:pt idx="70">
                  <c:v>-20000</c:v>
                </c:pt>
                <c:pt idx="71">
                  <c:v>-20000</c:v>
                </c:pt>
                <c:pt idx="72">
                  <c:v>-20000</c:v>
                </c:pt>
                <c:pt idx="73">
                  <c:v>-20000</c:v>
                </c:pt>
                <c:pt idx="74">
                  <c:v>-20000</c:v>
                </c:pt>
                <c:pt idx="75">
                  <c:v>-20000</c:v>
                </c:pt>
                <c:pt idx="76">
                  <c:v>-20000</c:v>
                </c:pt>
                <c:pt idx="77">
                  <c:v>-20000</c:v>
                </c:pt>
                <c:pt idx="78">
                  <c:v>-20000</c:v>
                </c:pt>
                <c:pt idx="79">
                  <c:v>-20000</c:v>
                </c:pt>
                <c:pt idx="80">
                  <c:v>-20000</c:v>
                </c:pt>
                <c:pt idx="81">
                  <c:v>-20000</c:v>
                </c:pt>
                <c:pt idx="82">
                  <c:v>-20000</c:v>
                </c:pt>
                <c:pt idx="83">
                  <c:v>-20000</c:v>
                </c:pt>
                <c:pt idx="84">
                  <c:v>-20000</c:v>
                </c:pt>
                <c:pt idx="85">
                  <c:v>-20000</c:v>
                </c:pt>
                <c:pt idx="86">
                  <c:v>-20000</c:v>
                </c:pt>
                <c:pt idx="87">
                  <c:v>-20000</c:v>
                </c:pt>
                <c:pt idx="88">
                  <c:v>-20000</c:v>
                </c:pt>
                <c:pt idx="89">
                  <c:v>-20000</c:v>
                </c:pt>
                <c:pt idx="90">
                  <c:v>-20000</c:v>
                </c:pt>
                <c:pt idx="91">
                  <c:v>-20000</c:v>
                </c:pt>
                <c:pt idx="92">
                  <c:v>-20000</c:v>
                </c:pt>
                <c:pt idx="93">
                  <c:v>-20000</c:v>
                </c:pt>
                <c:pt idx="94">
                  <c:v>-20000</c:v>
                </c:pt>
                <c:pt idx="95">
                  <c:v>-20000</c:v>
                </c:pt>
                <c:pt idx="96">
                  <c:v>-20000</c:v>
                </c:pt>
                <c:pt idx="97">
                  <c:v>-20000</c:v>
                </c:pt>
                <c:pt idx="98">
                  <c:v>-20000</c:v>
                </c:pt>
                <c:pt idx="99">
                  <c:v>-20000</c:v>
                </c:pt>
                <c:pt idx="100">
                  <c:v>-20000</c:v>
                </c:pt>
                <c:pt idx="101">
                  <c:v>-20000</c:v>
                </c:pt>
                <c:pt idx="102">
                  <c:v>-20000</c:v>
                </c:pt>
                <c:pt idx="103">
                  <c:v>-20000</c:v>
                </c:pt>
                <c:pt idx="104">
                  <c:v>-20000</c:v>
                </c:pt>
                <c:pt idx="105">
                  <c:v>-20000</c:v>
                </c:pt>
                <c:pt idx="106">
                  <c:v>-20000</c:v>
                </c:pt>
                <c:pt idx="107">
                  <c:v>-20000</c:v>
                </c:pt>
                <c:pt idx="108">
                  <c:v>-20000</c:v>
                </c:pt>
                <c:pt idx="109">
                  <c:v>-20000</c:v>
                </c:pt>
                <c:pt idx="110">
                  <c:v>-20000</c:v>
                </c:pt>
                <c:pt idx="111">
                  <c:v>-20000</c:v>
                </c:pt>
                <c:pt idx="112">
                  <c:v>-20000</c:v>
                </c:pt>
                <c:pt idx="113">
                  <c:v>-20000</c:v>
                </c:pt>
                <c:pt idx="114">
                  <c:v>-20000</c:v>
                </c:pt>
                <c:pt idx="115">
                  <c:v>-20000</c:v>
                </c:pt>
                <c:pt idx="116">
                  <c:v>-20000</c:v>
                </c:pt>
                <c:pt idx="117">
                  <c:v>-20000</c:v>
                </c:pt>
                <c:pt idx="118">
                  <c:v>-20000</c:v>
                </c:pt>
                <c:pt idx="119">
                  <c:v>-20000</c:v>
                </c:pt>
                <c:pt idx="120">
                  <c:v>-20000</c:v>
                </c:pt>
                <c:pt idx="121">
                  <c:v>-20000</c:v>
                </c:pt>
                <c:pt idx="122">
                  <c:v>-20000</c:v>
                </c:pt>
                <c:pt idx="123">
                  <c:v>-20000</c:v>
                </c:pt>
                <c:pt idx="124">
                  <c:v>-20000</c:v>
                </c:pt>
                <c:pt idx="125">
                  <c:v>-20000</c:v>
                </c:pt>
                <c:pt idx="126">
                  <c:v>-20000</c:v>
                </c:pt>
                <c:pt idx="127">
                  <c:v>-20000</c:v>
                </c:pt>
                <c:pt idx="128">
                  <c:v>-20000</c:v>
                </c:pt>
                <c:pt idx="129">
                  <c:v>-20000</c:v>
                </c:pt>
                <c:pt idx="130">
                  <c:v>-20000</c:v>
                </c:pt>
                <c:pt idx="131">
                  <c:v>-20000</c:v>
                </c:pt>
                <c:pt idx="132">
                  <c:v>-20000</c:v>
                </c:pt>
                <c:pt idx="133">
                  <c:v>-20000</c:v>
                </c:pt>
                <c:pt idx="134">
                  <c:v>-20000</c:v>
                </c:pt>
                <c:pt idx="135">
                  <c:v>-20000</c:v>
                </c:pt>
                <c:pt idx="136">
                  <c:v>-20000</c:v>
                </c:pt>
                <c:pt idx="137">
                  <c:v>-20000</c:v>
                </c:pt>
                <c:pt idx="138">
                  <c:v>-20000</c:v>
                </c:pt>
                <c:pt idx="139">
                  <c:v>-20000</c:v>
                </c:pt>
                <c:pt idx="140">
                  <c:v>-20000</c:v>
                </c:pt>
                <c:pt idx="141">
                  <c:v>-20000</c:v>
                </c:pt>
                <c:pt idx="142">
                  <c:v>-20000</c:v>
                </c:pt>
                <c:pt idx="143">
                  <c:v>-20000</c:v>
                </c:pt>
                <c:pt idx="144">
                  <c:v>-20000</c:v>
                </c:pt>
                <c:pt idx="145">
                  <c:v>-20000</c:v>
                </c:pt>
                <c:pt idx="146">
                  <c:v>-20000</c:v>
                </c:pt>
                <c:pt idx="147">
                  <c:v>-20000</c:v>
                </c:pt>
                <c:pt idx="148">
                  <c:v>-20000</c:v>
                </c:pt>
                <c:pt idx="149">
                  <c:v>-20000</c:v>
                </c:pt>
                <c:pt idx="150">
                  <c:v>-20000</c:v>
                </c:pt>
                <c:pt idx="151">
                  <c:v>-20000</c:v>
                </c:pt>
                <c:pt idx="152">
                  <c:v>-20000</c:v>
                </c:pt>
                <c:pt idx="153">
                  <c:v>-20000</c:v>
                </c:pt>
                <c:pt idx="154">
                  <c:v>-20000</c:v>
                </c:pt>
                <c:pt idx="155">
                  <c:v>-20000</c:v>
                </c:pt>
                <c:pt idx="156">
                  <c:v>-20000</c:v>
                </c:pt>
                <c:pt idx="157">
                  <c:v>-20000</c:v>
                </c:pt>
                <c:pt idx="158">
                  <c:v>-20000</c:v>
                </c:pt>
                <c:pt idx="159">
                  <c:v>-20000</c:v>
                </c:pt>
                <c:pt idx="160">
                  <c:v>-20000</c:v>
                </c:pt>
                <c:pt idx="161">
                  <c:v>-20000</c:v>
                </c:pt>
                <c:pt idx="162">
                  <c:v>-20000</c:v>
                </c:pt>
                <c:pt idx="163">
                  <c:v>-20000</c:v>
                </c:pt>
                <c:pt idx="164">
                  <c:v>-20000</c:v>
                </c:pt>
                <c:pt idx="165">
                  <c:v>-20000</c:v>
                </c:pt>
                <c:pt idx="166">
                  <c:v>-20000</c:v>
                </c:pt>
                <c:pt idx="167">
                  <c:v>-20000</c:v>
                </c:pt>
                <c:pt idx="168">
                  <c:v>-20000</c:v>
                </c:pt>
                <c:pt idx="169">
                  <c:v>-20000</c:v>
                </c:pt>
                <c:pt idx="170">
                  <c:v>-20000</c:v>
                </c:pt>
                <c:pt idx="171">
                  <c:v>-20000</c:v>
                </c:pt>
                <c:pt idx="172">
                  <c:v>-20000</c:v>
                </c:pt>
                <c:pt idx="173">
                  <c:v>-20000</c:v>
                </c:pt>
                <c:pt idx="174">
                  <c:v>-20000</c:v>
                </c:pt>
                <c:pt idx="175">
                  <c:v>-20000</c:v>
                </c:pt>
                <c:pt idx="176">
                  <c:v>-20000</c:v>
                </c:pt>
                <c:pt idx="177">
                  <c:v>-20000</c:v>
                </c:pt>
                <c:pt idx="178">
                  <c:v>-20000</c:v>
                </c:pt>
                <c:pt idx="179">
                  <c:v>-20000</c:v>
                </c:pt>
                <c:pt idx="180">
                  <c:v>-20000</c:v>
                </c:pt>
                <c:pt idx="181">
                  <c:v>-20000</c:v>
                </c:pt>
                <c:pt idx="182">
                  <c:v>-20000</c:v>
                </c:pt>
                <c:pt idx="183">
                  <c:v>-20000</c:v>
                </c:pt>
                <c:pt idx="184">
                  <c:v>-20000</c:v>
                </c:pt>
                <c:pt idx="185">
                  <c:v>-20000</c:v>
                </c:pt>
                <c:pt idx="186">
                  <c:v>-20000</c:v>
                </c:pt>
                <c:pt idx="187">
                  <c:v>-20000</c:v>
                </c:pt>
                <c:pt idx="188">
                  <c:v>-20000</c:v>
                </c:pt>
                <c:pt idx="189">
                  <c:v>-20000</c:v>
                </c:pt>
                <c:pt idx="190">
                  <c:v>-20000</c:v>
                </c:pt>
                <c:pt idx="191">
                  <c:v>-20000</c:v>
                </c:pt>
                <c:pt idx="192">
                  <c:v>-20000</c:v>
                </c:pt>
                <c:pt idx="193">
                  <c:v>-20000</c:v>
                </c:pt>
                <c:pt idx="194">
                  <c:v>-20000</c:v>
                </c:pt>
                <c:pt idx="195">
                  <c:v>-20000</c:v>
                </c:pt>
                <c:pt idx="196">
                  <c:v>-20000</c:v>
                </c:pt>
                <c:pt idx="197">
                  <c:v>-20000</c:v>
                </c:pt>
                <c:pt idx="198">
                  <c:v>-20000</c:v>
                </c:pt>
                <c:pt idx="199">
                  <c:v>-20000</c:v>
                </c:pt>
                <c:pt idx="200">
                  <c:v>-20000</c:v>
                </c:pt>
                <c:pt idx="201">
                  <c:v>-20000</c:v>
                </c:pt>
                <c:pt idx="202">
                  <c:v>-20000</c:v>
                </c:pt>
                <c:pt idx="203">
                  <c:v>-20000</c:v>
                </c:pt>
                <c:pt idx="204">
                  <c:v>-20000</c:v>
                </c:pt>
                <c:pt idx="205">
                  <c:v>-20000</c:v>
                </c:pt>
                <c:pt idx="206">
                  <c:v>-20000</c:v>
                </c:pt>
                <c:pt idx="207">
                  <c:v>-20000</c:v>
                </c:pt>
                <c:pt idx="208">
                  <c:v>-20000</c:v>
                </c:pt>
                <c:pt idx="209">
                  <c:v>-20000</c:v>
                </c:pt>
                <c:pt idx="210">
                  <c:v>-20000</c:v>
                </c:pt>
                <c:pt idx="211">
                  <c:v>-20000</c:v>
                </c:pt>
                <c:pt idx="212">
                  <c:v>-20000</c:v>
                </c:pt>
                <c:pt idx="213">
                  <c:v>-20000</c:v>
                </c:pt>
                <c:pt idx="214">
                  <c:v>-20000</c:v>
                </c:pt>
                <c:pt idx="215">
                  <c:v>-20000</c:v>
                </c:pt>
                <c:pt idx="216">
                  <c:v>-20000</c:v>
                </c:pt>
                <c:pt idx="217">
                  <c:v>-20000</c:v>
                </c:pt>
                <c:pt idx="218">
                  <c:v>-20000</c:v>
                </c:pt>
                <c:pt idx="219">
                  <c:v>-20000</c:v>
                </c:pt>
                <c:pt idx="220">
                  <c:v>-20000</c:v>
                </c:pt>
                <c:pt idx="221">
                  <c:v>-20000</c:v>
                </c:pt>
                <c:pt idx="222">
                  <c:v>-20000</c:v>
                </c:pt>
                <c:pt idx="223">
                  <c:v>-20000</c:v>
                </c:pt>
                <c:pt idx="224">
                  <c:v>-20000</c:v>
                </c:pt>
                <c:pt idx="225">
                  <c:v>-20000</c:v>
                </c:pt>
                <c:pt idx="226">
                  <c:v>-20000</c:v>
                </c:pt>
                <c:pt idx="227">
                  <c:v>-20000</c:v>
                </c:pt>
                <c:pt idx="228">
                  <c:v>-20000</c:v>
                </c:pt>
                <c:pt idx="229">
                  <c:v>-20000</c:v>
                </c:pt>
                <c:pt idx="230">
                  <c:v>-20000</c:v>
                </c:pt>
                <c:pt idx="231">
                  <c:v>-20000</c:v>
                </c:pt>
                <c:pt idx="232">
                  <c:v>-20000</c:v>
                </c:pt>
                <c:pt idx="233">
                  <c:v>-20000</c:v>
                </c:pt>
                <c:pt idx="234">
                  <c:v>-20000</c:v>
                </c:pt>
                <c:pt idx="235">
                  <c:v>-20000</c:v>
                </c:pt>
                <c:pt idx="236">
                  <c:v>-20000</c:v>
                </c:pt>
                <c:pt idx="237">
                  <c:v>-20000</c:v>
                </c:pt>
                <c:pt idx="238">
                  <c:v>-20000</c:v>
                </c:pt>
                <c:pt idx="239">
                  <c:v>-20000</c:v>
                </c:pt>
                <c:pt idx="240">
                  <c:v>-20000</c:v>
                </c:pt>
                <c:pt idx="241">
                  <c:v>-20000</c:v>
                </c:pt>
                <c:pt idx="242">
                  <c:v>-20000</c:v>
                </c:pt>
                <c:pt idx="243">
                  <c:v>-20000</c:v>
                </c:pt>
                <c:pt idx="244">
                  <c:v>-20000</c:v>
                </c:pt>
                <c:pt idx="245">
                  <c:v>-20000</c:v>
                </c:pt>
                <c:pt idx="246">
                  <c:v>-20000</c:v>
                </c:pt>
                <c:pt idx="247">
                  <c:v>-20000</c:v>
                </c:pt>
                <c:pt idx="248">
                  <c:v>-20000</c:v>
                </c:pt>
                <c:pt idx="249">
                  <c:v>-20000</c:v>
                </c:pt>
                <c:pt idx="250">
                  <c:v>-20000</c:v>
                </c:pt>
                <c:pt idx="251">
                  <c:v>-20000</c:v>
                </c:pt>
                <c:pt idx="252">
                  <c:v>-20000</c:v>
                </c:pt>
                <c:pt idx="253">
                  <c:v>-20000</c:v>
                </c:pt>
                <c:pt idx="254">
                  <c:v>-20000</c:v>
                </c:pt>
                <c:pt idx="255">
                  <c:v>-20000</c:v>
                </c:pt>
                <c:pt idx="256">
                  <c:v>-20000</c:v>
                </c:pt>
                <c:pt idx="257">
                  <c:v>-20000</c:v>
                </c:pt>
                <c:pt idx="258">
                  <c:v>-20000</c:v>
                </c:pt>
                <c:pt idx="259">
                  <c:v>-20000</c:v>
                </c:pt>
                <c:pt idx="260">
                  <c:v>-20000</c:v>
                </c:pt>
                <c:pt idx="261">
                  <c:v>-20000</c:v>
                </c:pt>
                <c:pt idx="262">
                  <c:v>-20000</c:v>
                </c:pt>
                <c:pt idx="263">
                  <c:v>-20000</c:v>
                </c:pt>
                <c:pt idx="264">
                  <c:v>-20000</c:v>
                </c:pt>
                <c:pt idx="265">
                  <c:v>-20000</c:v>
                </c:pt>
                <c:pt idx="266">
                  <c:v>-20000</c:v>
                </c:pt>
                <c:pt idx="267">
                  <c:v>-20000</c:v>
                </c:pt>
                <c:pt idx="268">
                  <c:v>-20000</c:v>
                </c:pt>
                <c:pt idx="269">
                  <c:v>-20000</c:v>
                </c:pt>
                <c:pt idx="270">
                  <c:v>-20000</c:v>
                </c:pt>
                <c:pt idx="271">
                  <c:v>-20000</c:v>
                </c:pt>
                <c:pt idx="272">
                  <c:v>-20000</c:v>
                </c:pt>
                <c:pt idx="273">
                  <c:v>-20000</c:v>
                </c:pt>
                <c:pt idx="274">
                  <c:v>-20000</c:v>
                </c:pt>
                <c:pt idx="275">
                  <c:v>-20000</c:v>
                </c:pt>
                <c:pt idx="276">
                  <c:v>-20000</c:v>
                </c:pt>
                <c:pt idx="277">
                  <c:v>-20000</c:v>
                </c:pt>
                <c:pt idx="278">
                  <c:v>-20000</c:v>
                </c:pt>
                <c:pt idx="279">
                  <c:v>-20000</c:v>
                </c:pt>
                <c:pt idx="280">
                  <c:v>-20000</c:v>
                </c:pt>
                <c:pt idx="281">
                  <c:v>-20000</c:v>
                </c:pt>
                <c:pt idx="282">
                  <c:v>-20000</c:v>
                </c:pt>
                <c:pt idx="283">
                  <c:v>-20000</c:v>
                </c:pt>
                <c:pt idx="284">
                  <c:v>-20000</c:v>
                </c:pt>
                <c:pt idx="285">
                  <c:v>-20000</c:v>
                </c:pt>
                <c:pt idx="286">
                  <c:v>-20000</c:v>
                </c:pt>
                <c:pt idx="287">
                  <c:v>-20000</c:v>
                </c:pt>
                <c:pt idx="288">
                  <c:v>-20000</c:v>
                </c:pt>
                <c:pt idx="289">
                  <c:v>-20000</c:v>
                </c:pt>
                <c:pt idx="290">
                  <c:v>-20000</c:v>
                </c:pt>
                <c:pt idx="291">
                  <c:v>-20000</c:v>
                </c:pt>
                <c:pt idx="292">
                  <c:v>-20000</c:v>
                </c:pt>
                <c:pt idx="293">
                  <c:v>-20000</c:v>
                </c:pt>
                <c:pt idx="294">
                  <c:v>-20000</c:v>
                </c:pt>
                <c:pt idx="295">
                  <c:v>-20000</c:v>
                </c:pt>
                <c:pt idx="296">
                  <c:v>-20000</c:v>
                </c:pt>
                <c:pt idx="297">
                  <c:v>-20000</c:v>
                </c:pt>
                <c:pt idx="298">
                  <c:v>-20000</c:v>
                </c:pt>
                <c:pt idx="299">
                  <c:v>-20000</c:v>
                </c:pt>
                <c:pt idx="300">
                  <c:v>-20000</c:v>
                </c:pt>
                <c:pt idx="301">
                  <c:v>-20000</c:v>
                </c:pt>
                <c:pt idx="302">
                  <c:v>-20000</c:v>
                </c:pt>
                <c:pt idx="303">
                  <c:v>-20000</c:v>
                </c:pt>
                <c:pt idx="304">
                  <c:v>-20000</c:v>
                </c:pt>
                <c:pt idx="305">
                  <c:v>-20000</c:v>
                </c:pt>
                <c:pt idx="306">
                  <c:v>-20000</c:v>
                </c:pt>
                <c:pt idx="307">
                  <c:v>-20000</c:v>
                </c:pt>
                <c:pt idx="308">
                  <c:v>-20000</c:v>
                </c:pt>
                <c:pt idx="309">
                  <c:v>-20000</c:v>
                </c:pt>
                <c:pt idx="310">
                  <c:v>-20000</c:v>
                </c:pt>
                <c:pt idx="311">
                  <c:v>-20000</c:v>
                </c:pt>
                <c:pt idx="312">
                  <c:v>-20000</c:v>
                </c:pt>
                <c:pt idx="313">
                  <c:v>-20000</c:v>
                </c:pt>
                <c:pt idx="314">
                  <c:v>-20000</c:v>
                </c:pt>
                <c:pt idx="315">
                  <c:v>-20000</c:v>
                </c:pt>
                <c:pt idx="316">
                  <c:v>-20000</c:v>
                </c:pt>
                <c:pt idx="317">
                  <c:v>-20000</c:v>
                </c:pt>
                <c:pt idx="318">
                  <c:v>-20000</c:v>
                </c:pt>
                <c:pt idx="319">
                  <c:v>-20000</c:v>
                </c:pt>
                <c:pt idx="320">
                  <c:v>-20000</c:v>
                </c:pt>
                <c:pt idx="321">
                  <c:v>-20000</c:v>
                </c:pt>
                <c:pt idx="322">
                  <c:v>-20000</c:v>
                </c:pt>
                <c:pt idx="323">
                  <c:v>-20000</c:v>
                </c:pt>
                <c:pt idx="324">
                  <c:v>-20000</c:v>
                </c:pt>
                <c:pt idx="325">
                  <c:v>-20000</c:v>
                </c:pt>
                <c:pt idx="326">
                  <c:v>-20000</c:v>
                </c:pt>
                <c:pt idx="327">
                  <c:v>-20000</c:v>
                </c:pt>
                <c:pt idx="328">
                  <c:v>-20000</c:v>
                </c:pt>
                <c:pt idx="329">
                  <c:v>-20000</c:v>
                </c:pt>
                <c:pt idx="330">
                  <c:v>-20000</c:v>
                </c:pt>
                <c:pt idx="331">
                  <c:v>-20000</c:v>
                </c:pt>
                <c:pt idx="332">
                  <c:v>-20000</c:v>
                </c:pt>
                <c:pt idx="333">
                  <c:v>-20000</c:v>
                </c:pt>
                <c:pt idx="334">
                  <c:v>-20000</c:v>
                </c:pt>
                <c:pt idx="335">
                  <c:v>-20000</c:v>
                </c:pt>
                <c:pt idx="336">
                  <c:v>-20000</c:v>
                </c:pt>
                <c:pt idx="337">
                  <c:v>-20000</c:v>
                </c:pt>
                <c:pt idx="338">
                  <c:v>-20000</c:v>
                </c:pt>
                <c:pt idx="339">
                  <c:v>-20000</c:v>
                </c:pt>
                <c:pt idx="340">
                  <c:v>-20000</c:v>
                </c:pt>
                <c:pt idx="341">
                  <c:v>-20000</c:v>
                </c:pt>
                <c:pt idx="342">
                  <c:v>-20000</c:v>
                </c:pt>
                <c:pt idx="343">
                  <c:v>-20000</c:v>
                </c:pt>
                <c:pt idx="344">
                  <c:v>-20000</c:v>
                </c:pt>
                <c:pt idx="345">
                  <c:v>-20000</c:v>
                </c:pt>
                <c:pt idx="346">
                  <c:v>-20000</c:v>
                </c:pt>
                <c:pt idx="347">
                  <c:v>-20000</c:v>
                </c:pt>
                <c:pt idx="348">
                  <c:v>-20000</c:v>
                </c:pt>
                <c:pt idx="349">
                  <c:v>-20000</c:v>
                </c:pt>
                <c:pt idx="350">
                  <c:v>-20000</c:v>
                </c:pt>
                <c:pt idx="351">
                  <c:v>-20000</c:v>
                </c:pt>
                <c:pt idx="352">
                  <c:v>-20000</c:v>
                </c:pt>
                <c:pt idx="353">
                  <c:v>-20000</c:v>
                </c:pt>
                <c:pt idx="354">
                  <c:v>-20000</c:v>
                </c:pt>
                <c:pt idx="355">
                  <c:v>-20000</c:v>
                </c:pt>
                <c:pt idx="356">
                  <c:v>-20000</c:v>
                </c:pt>
                <c:pt idx="357">
                  <c:v>-20000</c:v>
                </c:pt>
                <c:pt idx="358">
                  <c:v>-20000</c:v>
                </c:pt>
                <c:pt idx="359">
                  <c:v>-20000</c:v>
                </c:pt>
                <c:pt idx="360">
                  <c:v>-20000</c:v>
                </c:pt>
                <c:pt idx="361">
                  <c:v>-20000</c:v>
                </c:pt>
                <c:pt idx="362">
                  <c:v>-20000</c:v>
                </c:pt>
                <c:pt idx="363">
                  <c:v>-20000</c:v>
                </c:pt>
                <c:pt idx="364">
                  <c:v>-20000</c:v>
                </c:pt>
                <c:pt idx="365">
                  <c:v>-20000</c:v>
                </c:pt>
                <c:pt idx="366">
                  <c:v>-20000</c:v>
                </c:pt>
                <c:pt idx="367">
                  <c:v>-20000</c:v>
                </c:pt>
                <c:pt idx="368">
                  <c:v>-20000</c:v>
                </c:pt>
                <c:pt idx="369">
                  <c:v>-20000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7C-44E4-9545-A37D794367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0486584"/>
        <c:axId val="610490520"/>
      </c:lineChart>
      <c:dateAx>
        <c:axId val="610486584"/>
        <c:scaling>
          <c:orientation val="maxMin"/>
        </c:scaling>
        <c:delete val="0"/>
        <c:axPos val="b"/>
        <c:numFmt formatCode="dd-mm-yy" sourceLinked="1"/>
        <c:majorTickMark val="out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610490520"/>
        <c:crosses val="autoZero"/>
        <c:auto val="1"/>
        <c:lblOffset val="100"/>
        <c:baseTimeUnit val="days"/>
      </c:dateAx>
      <c:valAx>
        <c:axId val="610490520"/>
        <c:scaling>
          <c:orientation val="minMax"/>
        </c:scaling>
        <c:delete val="0"/>
        <c:axPos val="r"/>
        <c:numFmt formatCode="[$₪-40D]\ #,##0;[Red][$₪-40D]\ \-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610486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B050"/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83820</xdr:colOff>
      <xdr:row>1</xdr:row>
      <xdr:rowOff>22860</xdr:rowOff>
    </xdr:from>
    <xdr:to>
      <xdr:col>17</xdr:col>
      <xdr:colOff>651088</xdr:colOff>
      <xdr:row>9</xdr:row>
      <xdr:rowOff>41276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FBBF9D1-0267-4FB0-94F0-1442054C07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74404432" y="259080"/>
          <a:ext cx="3920068" cy="14814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403860</xdr:colOff>
      <xdr:row>6</xdr:row>
      <xdr:rowOff>7620</xdr:rowOff>
    </xdr:from>
    <xdr:to>
      <xdr:col>9</xdr:col>
      <xdr:colOff>76200</xdr:colOff>
      <xdr:row>24</xdr:row>
      <xdr:rowOff>106680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CDE6C4B-967E-49C1-B403-BDB0603E96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152400</xdr:colOff>
      <xdr:row>0</xdr:row>
      <xdr:rowOff>76200</xdr:rowOff>
    </xdr:from>
    <xdr:to>
      <xdr:col>15</xdr:col>
      <xdr:colOff>1007670</xdr:colOff>
      <xdr:row>5</xdr:row>
      <xdr:rowOff>9239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CB3F792-1A83-4DC3-A7EB-E3353F29BE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75762350" y="76200"/>
          <a:ext cx="3529890" cy="1091279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1097280</xdr:colOff>
      <xdr:row>0</xdr:row>
      <xdr:rowOff>0</xdr:rowOff>
    </xdr:from>
    <xdr:to>
      <xdr:col>4</xdr:col>
      <xdr:colOff>544408</xdr:colOff>
      <xdr:row>10</xdr:row>
      <xdr:rowOff>45624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E413727-D686-4A02-8D3C-AE1E662182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83373172" y="0"/>
          <a:ext cx="4758268" cy="17982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53340</xdr:colOff>
      <xdr:row>1</xdr:row>
      <xdr:rowOff>22860</xdr:rowOff>
    </xdr:from>
    <xdr:to>
      <xdr:col>12</xdr:col>
      <xdr:colOff>635848</xdr:colOff>
      <xdr:row>9</xdr:row>
      <xdr:rowOff>41276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EC539C1-31C7-429D-887C-A53E1A9C27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77300032" y="205740"/>
          <a:ext cx="3920068" cy="1481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C7C84-1461-4217-8C70-0951AB1BCDE1}">
  <sheetPr>
    <tabColor rgb="FFFFFF00"/>
  </sheetPr>
  <dimension ref="B1:R28"/>
  <sheetViews>
    <sheetView showGridLines="0" rightToLeft="1" tabSelected="1" workbookViewId="0">
      <selection activeCell="C13" sqref="C13"/>
    </sheetView>
  </sheetViews>
  <sheetFormatPr defaultRowHeight="13.8" x14ac:dyDescent="0.25"/>
  <cols>
    <col min="1" max="1" width="1.796875" customWidth="1"/>
    <col min="2" max="2" width="15.296875" bestFit="1" customWidth="1"/>
  </cols>
  <sheetData>
    <row r="1" spans="2:18" ht="18.600000000000001" thickBot="1" x14ac:dyDescent="0.4">
      <c r="B1" s="22" t="s">
        <v>21</v>
      </c>
      <c r="C1" s="22"/>
      <c r="D1" s="22"/>
      <c r="E1" s="22"/>
      <c r="F1" s="22"/>
      <c r="G1" s="22"/>
      <c r="H1" s="22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2:18" ht="14.4" thickTop="1" x14ac:dyDescent="0.25"/>
    <row r="3" spans="2:18" ht="18" x14ac:dyDescent="0.35">
      <c r="B3" s="45" t="s">
        <v>24</v>
      </c>
      <c r="C3" s="45"/>
    </row>
    <row r="4" spans="2:18" x14ac:dyDescent="0.25">
      <c r="B4" s="19" t="s">
        <v>25</v>
      </c>
      <c r="C4" t="s">
        <v>39</v>
      </c>
    </row>
    <row r="5" spans="2:18" x14ac:dyDescent="0.25">
      <c r="B5" s="19"/>
    </row>
    <row r="6" spans="2:18" x14ac:dyDescent="0.25">
      <c r="B6" s="19" t="s">
        <v>26</v>
      </c>
      <c r="C6" t="s">
        <v>28</v>
      </c>
    </row>
    <row r="7" spans="2:18" x14ac:dyDescent="0.25">
      <c r="B7" s="19"/>
    </row>
    <row r="8" spans="2:18" x14ac:dyDescent="0.25">
      <c r="B8" s="19" t="s">
        <v>27</v>
      </c>
      <c r="C8" t="s">
        <v>40</v>
      </c>
    </row>
    <row r="9" spans="2:18" x14ac:dyDescent="0.25">
      <c r="C9" t="s">
        <v>29</v>
      </c>
    </row>
    <row r="10" spans="2:18" x14ac:dyDescent="0.25">
      <c r="C10" t="s">
        <v>30</v>
      </c>
    </row>
    <row r="11" spans="2:18" x14ac:dyDescent="0.25">
      <c r="C11" t="s">
        <v>31</v>
      </c>
    </row>
    <row r="12" spans="2:18" x14ac:dyDescent="0.25">
      <c r="C12" t="s">
        <v>32</v>
      </c>
    </row>
    <row r="13" spans="2:18" x14ac:dyDescent="0.25">
      <c r="C13" t="s">
        <v>33</v>
      </c>
    </row>
    <row r="14" spans="2:18" x14ac:dyDescent="0.25">
      <c r="C14" t="s">
        <v>34</v>
      </c>
    </row>
    <row r="15" spans="2:18" ht="15.6" x14ac:dyDescent="0.3">
      <c r="C15" t="s">
        <v>38</v>
      </c>
    </row>
    <row r="16" spans="2:18" x14ac:dyDescent="0.25">
      <c r="C16" s="20" t="s">
        <v>36</v>
      </c>
    </row>
    <row r="17" spans="2:3" ht="14.4" x14ac:dyDescent="0.3">
      <c r="C17" s="21" t="s">
        <v>35</v>
      </c>
    </row>
    <row r="18" spans="2:3" ht="14.4" x14ac:dyDescent="0.3">
      <c r="C18" s="21" t="s">
        <v>37</v>
      </c>
    </row>
    <row r="19" spans="2:3" ht="15.6" x14ac:dyDescent="0.3">
      <c r="C19" s="43" t="s">
        <v>54</v>
      </c>
    </row>
    <row r="20" spans="2:3" x14ac:dyDescent="0.25">
      <c r="B20" s="19" t="s">
        <v>41</v>
      </c>
      <c r="C20" t="s">
        <v>42</v>
      </c>
    </row>
    <row r="21" spans="2:3" x14ac:dyDescent="0.25">
      <c r="C21" t="s">
        <v>43</v>
      </c>
    </row>
    <row r="22" spans="2:3" x14ac:dyDescent="0.25">
      <c r="C22" t="s">
        <v>44</v>
      </c>
    </row>
    <row r="24" spans="2:3" x14ac:dyDescent="0.25">
      <c r="C24" s="42" t="s">
        <v>92</v>
      </c>
    </row>
    <row r="26" spans="2:3" x14ac:dyDescent="0.25">
      <c r="C26" s="42" t="s">
        <v>93</v>
      </c>
    </row>
    <row r="28" spans="2:3" ht="15.6" x14ac:dyDescent="0.3">
      <c r="C28" s="44" t="s">
        <v>94</v>
      </c>
    </row>
  </sheetData>
  <sheetProtection sheet="1" objects="1" scenarios="1"/>
  <mergeCells count="1">
    <mergeCell ref="B3:C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B16A8-CE3D-4F42-9CC1-F67C4F758EAC}">
  <sheetPr>
    <tabColor rgb="FF00B0F0"/>
  </sheetPr>
  <dimension ref="C1:P19"/>
  <sheetViews>
    <sheetView showGridLines="0" rightToLeft="1" workbookViewId="0">
      <selection activeCell="F3" sqref="F3:F5"/>
    </sheetView>
  </sheetViews>
  <sheetFormatPr defaultRowHeight="15.6" x14ac:dyDescent="0.3"/>
  <cols>
    <col min="1" max="2" width="8.796875" style="1"/>
    <col min="3" max="3" width="15.59765625" style="1" bestFit="1" customWidth="1"/>
    <col min="4" max="4" width="10.5" style="1" bestFit="1" customWidth="1"/>
    <col min="5" max="5" width="17.59765625" style="1" bestFit="1" customWidth="1"/>
    <col min="6" max="6" width="10.296875" style="1" bestFit="1" customWidth="1"/>
    <col min="7" max="10" width="8.796875" style="1"/>
    <col min="11" max="11" width="12.8984375" style="1" bestFit="1" customWidth="1"/>
    <col min="12" max="13" width="8.5" style="1" bestFit="1" customWidth="1"/>
    <col min="14" max="14" width="8.09765625" style="1" bestFit="1" customWidth="1"/>
    <col min="15" max="15" width="10" style="1" bestFit="1" customWidth="1"/>
    <col min="16" max="16" width="13.69921875" style="1" bestFit="1" customWidth="1"/>
    <col min="17" max="16384" width="8.796875" style="1"/>
  </cols>
  <sheetData>
    <row r="1" spans="3:16" ht="18.600000000000001" thickBot="1" x14ac:dyDescent="0.4">
      <c r="C1" s="37" t="s">
        <v>91</v>
      </c>
      <c r="D1" s="37"/>
      <c r="E1" s="37"/>
      <c r="F1" s="38">
        <f ca="1">TODAY()</f>
        <v>43542</v>
      </c>
    </row>
    <row r="2" spans="3:16" ht="18.600000000000001" thickTop="1" x14ac:dyDescent="0.35">
      <c r="C2" s="39"/>
      <c r="D2" s="39"/>
      <c r="E2" s="39"/>
      <c r="F2" s="39"/>
    </row>
    <row r="3" spans="3:16" ht="18" x14ac:dyDescent="0.35">
      <c r="C3" s="40" t="s">
        <v>0</v>
      </c>
      <c r="D3" s="46" t="s">
        <v>1</v>
      </c>
      <c r="E3" s="40" t="s">
        <v>2</v>
      </c>
      <c r="F3" s="49">
        <v>12345</v>
      </c>
    </row>
    <row r="4" spans="3:16" ht="18" x14ac:dyDescent="0.35">
      <c r="C4" s="40" t="s">
        <v>3</v>
      </c>
      <c r="D4" s="47">
        <v>2018</v>
      </c>
      <c r="E4" s="41" t="s">
        <v>4</v>
      </c>
      <c r="F4" s="50">
        <v>43461</v>
      </c>
    </row>
    <row r="5" spans="3:16" ht="18" x14ac:dyDescent="0.35">
      <c r="C5" s="40" t="s">
        <v>5</v>
      </c>
      <c r="D5" s="48" t="s">
        <v>6</v>
      </c>
      <c r="E5" s="41" t="s">
        <v>7</v>
      </c>
      <c r="F5" s="49">
        <v>20000</v>
      </c>
    </row>
    <row r="6" spans="3:16" ht="16.2" thickBot="1" x14ac:dyDescent="0.35"/>
    <row r="7" spans="3:16" ht="16.2" thickBot="1" x14ac:dyDescent="0.35">
      <c r="K7" s="31"/>
      <c r="L7" s="32" t="s">
        <v>11</v>
      </c>
      <c r="M7" s="32" t="s">
        <v>12</v>
      </c>
      <c r="N7" s="32" t="s">
        <v>20</v>
      </c>
      <c r="O7" s="32" t="s">
        <v>90</v>
      </c>
      <c r="P7" s="33" t="s">
        <v>10</v>
      </c>
    </row>
    <row r="8" spans="3:16" ht="16.2" thickTop="1" x14ac:dyDescent="0.3">
      <c r="K8" s="34" t="s">
        <v>57</v>
      </c>
      <c r="L8" s="11">
        <f>SUMIF('תזרים מזומנים יומי'!$Q:$Q,$K8,'תזרים מזומנים יומי'!C:C)</f>
        <v>15800</v>
      </c>
      <c r="M8" s="11">
        <f>SUMIF('תזרים מזומנים יומי'!$Q:$Q,$K8,'תזרים מזומנים יומי'!D:D)</f>
        <v>13134</v>
      </c>
      <c r="N8" s="11">
        <f>L8-M8</f>
        <v>2666</v>
      </c>
      <c r="O8" s="11">
        <f>N8+F3</f>
        <v>15011</v>
      </c>
      <c r="P8" s="12" t="str">
        <f>IF(O8&lt;-$F$5,"חריגה מאשראי","אין חריגה מאשראי")</f>
        <v>אין חריגה מאשראי</v>
      </c>
    </row>
    <row r="9" spans="3:16" x14ac:dyDescent="0.3">
      <c r="K9" s="35" t="s">
        <v>58</v>
      </c>
      <c r="L9" s="7">
        <f>SUMIF('תזרים מזומנים יומי'!$Q:$Q,$K9,'תזרים מזומנים יומי'!C:C)</f>
        <v>5800</v>
      </c>
      <c r="M9" s="7">
        <f>SUMIF('תזרים מזומנים יומי'!$Q:$Q,$K9,'תזרים מזומנים יומי'!D:D)</f>
        <v>8000</v>
      </c>
      <c r="N9" s="7">
        <f t="shared" ref="N9:N19" si="0">L9-M9</f>
        <v>-2200</v>
      </c>
      <c r="O9" s="7">
        <f>O8+N9</f>
        <v>12811</v>
      </c>
      <c r="P9" s="13" t="str">
        <f t="shared" ref="P9:P19" si="1">IF(O9&lt;-$F$5,"חריגה מאשראי","אין חריגה מאשראי")</f>
        <v>אין חריגה מאשראי</v>
      </c>
    </row>
    <row r="10" spans="3:16" x14ac:dyDescent="0.3">
      <c r="K10" s="35" t="s">
        <v>59</v>
      </c>
      <c r="L10" s="7">
        <f>SUMIF('תזרים מזומנים יומי'!$Q:$Q,$K10,'תזרים מזומנים יומי'!C:C)</f>
        <v>5800</v>
      </c>
      <c r="M10" s="7">
        <f>SUMIF('תזרים מזומנים יומי'!$Q:$Q,$K10,'תזרים מזומנים יומי'!D:D)</f>
        <v>8000</v>
      </c>
      <c r="N10" s="7">
        <f t="shared" si="0"/>
        <v>-2200</v>
      </c>
      <c r="O10" s="7">
        <f t="shared" ref="O10:O19" si="2">O9+N10</f>
        <v>10611</v>
      </c>
      <c r="P10" s="13" t="str">
        <f t="shared" si="1"/>
        <v>אין חריגה מאשראי</v>
      </c>
    </row>
    <row r="11" spans="3:16" x14ac:dyDescent="0.3">
      <c r="K11" s="35" t="s">
        <v>60</v>
      </c>
      <c r="L11" s="7">
        <f>SUMIF('תזרים מזומנים יומי'!$Q:$Q,$K11,'תזרים מזומנים יומי'!C:C)</f>
        <v>2500</v>
      </c>
      <c r="M11" s="7">
        <f>SUMIF('תזרים מזומנים יומי'!$Q:$Q,$K11,'תזרים מזומנים יומי'!D:D)</f>
        <v>8000</v>
      </c>
      <c r="N11" s="7">
        <f t="shared" si="0"/>
        <v>-5500</v>
      </c>
      <c r="O11" s="7">
        <f t="shared" si="2"/>
        <v>5111</v>
      </c>
      <c r="P11" s="13" t="str">
        <f t="shared" si="1"/>
        <v>אין חריגה מאשראי</v>
      </c>
    </row>
    <row r="12" spans="3:16" x14ac:dyDescent="0.3">
      <c r="K12" s="35" t="s">
        <v>61</v>
      </c>
      <c r="L12" s="7">
        <f>SUMIF('תזרים מזומנים יומי'!$Q:$Q,$K12,'תזרים מזומנים יומי'!C:C)</f>
        <v>0</v>
      </c>
      <c r="M12" s="7">
        <f>SUMIF('תזרים מזומנים יומי'!$Q:$Q,$K12,'תזרים מזומנים יומי'!D:D)</f>
        <v>8000</v>
      </c>
      <c r="N12" s="7">
        <f t="shared" si="0"/>
        <v>-8000</v>
      </c>
      <c r="O12" s="7">
        <f t="shared" si="2"/>
        <v>-2889</v>
      </c>
      <c r="P12" s="13" t="str">
        <f t="shared" si="1"/>
        <v>אין חריגה מאשראי</v>
      </c>
    </row>
    <row r="13" spans="3:16" x14ac:dyDescent="0.3">
      <c r="K13" s="35" t="s">
        <v>62</v>
      </c>
      <c r="L13" s="7">
        <f>SUMIF('תזרים מזומנים יומי'!$Q:$Q,$K13,'תזרים מזומנים יומי'!C:C)</f>
        <v>0</v>
      </c>
      <c r="M13" s="7">
        <f>SUMIF('תזרים מזומנים יומי'!$Q:$Q,$K13,'תזרים מזומנים יומי'!D:D)</f>
        <v>8000</v>
      </c>
      <c r="N13" s="7">
        <f t="shared" si="0"/>
        <v>-8000</v>
      </c>
      <c r="O13" s="7">
        <f t="shared" si="2"/>
        <v>-10889</v>
      </c>
      <c r="P13" s="13" t="str">
        <f t="shared" si="1"/>
        <v>אין חריגה מאשראי</v>
      </c>
    </row>
    <row r="14" spans="3:16" x14ac:dyDescent="0.3">
      <c r="K14" s="35" t="s">
        <v>63</v>
      </c>
      <c r="L14" s="7">
        <f>SUMIF('תזרים מזומנים יומי'!$Q:$Q,$K14,'תזרים מזומנים יומי'!C:C)</f>
        <v>0</v>
      </c>
      <c r="M14" s="7">
        <f>SUMIF('תזרים מזומנים יומי'!$Q:$Q,$K14,'תזרים מזומנים יומי'!D:D)</f>
        <v>8000</v>
      </c>
      <c r="N14" s="7">
        <f t="shared" si="0"/>
        <v>-8000</v>
      </c>
      <c r="O14" s="7">
        <f t="shared" si="2"/>
        <v>-18889</v>
      </c>
      <c r="P14" s="13" t="str">
        <f t="shared" si="1"/>
        <v>אין חריגה מאשראי</v>
      </c>
    </row>
    <row r="15" spans="3:16" x14ac:dyDescent="0.3">
      <c r="K15" s="35" t="s">
        <v>64</v>
      </c>
      <c r="L15" s="7">
        <f>SUMIF('תזרים מזומנים יומי'!$Q:$Q,$K15,'תזרים מזומנים יומי'!C:C)</f>
        <v>0</v>
      </c>
      <c r="M15" s="7">
        <f>SUMIF('תזרים מזומנים יומי'!$Q:$Q,$K15,'תזרים מזומנים יומי'!D:D)</f>
        <v>8000</v>
      </c>
      <c r="N15" s="7">
        <f t="shared" si="0"/>
        <v>-8000</v>
      </c>
      <c r="O15" s="7">
        <f t="shared" si="2"/>
        <v>-26889</v>
      </c>
      <c r="P15" s="13" t="str">
        <f t="shared" si="1"/>
        <v>חריגה מאשראי</v>
      </c>
    </row>
    <row r="16" spans="3:16" x14ac:dyDescent="0.3">
      <c r="K16" s="35" t="s">
        <v>65</v>
      </c>
      <c r="L16" s="7">
        <f>SUMIF('תזרים מזומנים יומי'!$Q:$Q,$K16,'תזרים מזומנים יומי'!C:C)</f>
        <v>0</v>
      </c>
      <c r="M16" s="7">
        <f>SUMIF('תזרים מזומנים יומי'!$Q:$Q,$K16,'תזרים מזומנים יומי'!D:D)</f>
        <v>8000</v>
      </c>
      <c r="N16" s="7">
        <f t="shared" si="0"/>
        <v>-8000</v>
      </c>
      <c r="O16" s="7">
        <f t="shared" si="2"/>
        <v>-34889</v>
      </c>
      <c r="P16" s="13" t="str">
        <f t="shared" si="1"/>
        <v>חריגה מאשראי</v>
      </c>
    </row>
    <row r="17" spans="11:16" x14ac:dyDescent="0.3">
      <c r="K17" s="35" t="s">
        <v>66</v>
      </c>
      <c r="L17" s="7">
        <f>SUMIF('תזרים מזומנים יומי'!$Q:$Q,$K17,'תזרים מזומנים יומי'!C:C)</f>
        <v>0</v>
      </c>
      <c r="M17" s="7">
        <f>SUMIF('תזרים מזומנים יומי'!$Q:$Q,$K17,'תזרים מזומנים יומי'!D:D)</f>
        <v>8000</v>
      </c>
      <c r="N17" s="7">
        <f t="shared" si="0"/>
        <v>-8000</v>
      </c>
      <c r="O17" s="7">
        <f t="shared" si="2"/>
        <v>-42889</v>
      </c>
      <c r="P17" s="13" t="str">
        <f t="shared" si="1"/>
        <v>חריגה מאשראי</v>
      </c>
    </row>
    <row r="18" spans="11:16" x14ac:dyDescent="0.3">
      <c r="K18" s="35" t="s">
        <v>67</v>
      </c>
      <c r="L18" s="7">
        <f>SUMIF('תזרים מזומנים יומי'!$Q:$Q,$K18,'תזרים מזומנים יומי'!C:C)</f>
        <v>0</v>
      </c>
      <c r="M18" s="7">
        <f>SUMIF('תזרים מזומנים יומי'!$Q:$Q,$K18,'תזרים מזומנים יומי'!D:D)</f>
        <v>8000</v>
      </c>
      <c r="N18" s="7">
        <f t="shared" si="0"/>
        <v>-8000</v>
      </c>
      <c r="O18" s="7">
        <f t="shared" si="2"/>
        <v>-50889</v>
      </c>
      <c r="P18" s="13" t="str">
        <f t="shared" si="1"/>
        <v>חריגה מאשראי</v>
      </c>
    </row>
    <row r="19" spans="11:16" ht="16.2" thickBot="1" x14ac:dyDescent="0.35">
      <c r="K19" s="36" t="s">
        <v>68</v>
      </c>
      <c r="L19" s="14">
        <f>SUMIF('תזרים מזומנים יומי'!$Q:$Q,$K19,'תזרים מזומנים יומי'!C:C)</f>
        <v>0</v>
      </c>
      <c r="M19" s="14">
        <f>SUMIF('תזרים מזומנים יומי'!$Q:$Q,$K19,'תזרים מזומנים יומי'!D:D)</f>
        <v>8000</v>
      </c>
      <c r="N19" s="14">
        <f t="shared" si="0"/>
        <v>-8000</v>
      </c>
      <c r="O19" s="14">
        <f t="shared" si="2"/>
        <v>-58889</v>
      </c>
      <c r="P19" s="15" t="str">
        <f t="shared" si="1"/>
        <v>חריגה מאשראי</v>
      </c>
    </row>
  </sheetData>
  <sheetProtection sheet="1" objects="1" scenarios="1"/>
  <conditionalFormatting sqref="P8:P19">
    <cfRule type="cellIs" dxfId="6" priority="1" operator="equal">
      <formula>"אין חריגה מאשראי"</formula>
    </cfRule>
    <cfRule type="cellIs" dxfId="5" priority="2" operator="equal">
      <formula>"חריגה מאשראי"</formula>
    </cfRule>
  </conditionalFormatting>
  <dataValidations count="1">
    <dataValidation type="date" allowBlank="1" showInputMessage="1" showErrorMessage="1" errorTitle="נתון לא חוקי" sqref="F4" xr:uid="{BBAFB2CC-9A8B-4E52-A9E4-86095506D574}">
      <formula1>1</formula1>
      <formula2>73415</formula2>
    </dataValidation>
  </dataValidations>
  <pageMargins left="0.7" right="0.7" top="0.75" bottom="0.75" header="0.3" footer="0.3"/>
  <pageSetup paperSize="9" orientation="portrait" horizontalDpi="4294967293" verticalDpi="4294967293" r:id="rId1"/>
  <ignoredErrors>
    <ignoredError sqref="D5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12A9D-B9A1-4020-B28A-0697F1ECA7BC}">
  <sheetPr>
    <tabColor rgb="FF00B050"/>
  </sheetPr>
  <dimension ref="A11:F896"/>
  <sheetViews>
    <sheetView showGridLines="0" rightToLeft="1" workbookViewId="0">
      <pane ySplit="11" topLeftCell="A12" activePane="bottomLeft" state="frozen"/>
      <selection pane="bottomLeft" activeCell="A12" sqref="A12"/>
    </sheetView>
  </sheetViews>
  <sheetFormatPr defaultRowHeight="13.8" x14ac:dyDescent="0.25"/>
  <cols>
    <col min="1" max="3" width="16.59765625" customWidth="1"/>
    <col min="4" max="4" width="19.8984375" bestFit="1" customWidth="1"/>
    <col min="5" max="5" width="16.59765625" customWidth="1"/>
    <col min="6" max="6" width="11.69921875" customWidth="1"/>
  </cols>
  <sheetData>
    <row r="11" spans="1:6" x14ac:dyDescent="0.25">
      <c r="A11" s="51" t="s">
        <v>9</v>
      </c>
      <c r="B11" s="51" t="s">
        <v>16</v>
      </c>
      <c r="C11" s="52" t="s">
        <v>8</v>
      </c>
      <c r="D11" s="52" t="s">
        <v>17</v>
      </c>
      <c r="E11" s="53" t="s">
        <v>18</v>
      </c>
      <c r="F11" s="54" t="s">
        <v>19</v>
      </c>
    </row>
    <row r="12" spans="1:6" x14ac:dyDescent="0.25">
      <c r="A12" s="55">
        <v>43480</v>
      </c>
      <c r="B12" s="56" t="s">
        <v>46</v>
      </c>
      <c r="C12" s="56" t="s">
        <v>49</v>
      </c>
      <c r="D12" s="56"/>
      <c r="E12" s="57"/>
      <c r="F12" s="57">
        <v>1855</v>
      </c>
    </row>
    <row r="13" spans="1:6" x14ac:dyDescent="0.25">
      <c r="A13" s="55">
        <v>43480</v>
      </c>
      <c r="B13" s="56" t="s">
        <v>47</v>
      </c>
      <c r="C13" s="56" t="s">
        <v>49</v>
      </c>
      <c r="D13" s="56"/>
      <c r="E13" s="57"/>
      <c r="F13" s="57">
        <v>3279</v>
      </c>
    </row>
    <row r="14" spans="1:6" x14ac:dyDescent="0.25">
      <c r="A14" s="55">
        <v>43475</v>
      </c>
      <c r="B14" s="56" t="s">
        <v>18</v>
      </c>
      <c r="C14" s="56" t="s">
        <v>48</v>
      </c>
      <c r="D14" s="56" t="s">
        <v>50</v>
      </c>
      <c r="E14" s="57">
        <v>2500</v>
      </c>
      <c r="F14" s="57"/>
    </row>
    <row r="15" spans="1:6" x14ac:dyDescent="0.25">
      <c r="A15" s="55">
        <v>43506</v>
      </c>
      <c r="B15" s="56" t="s">
        <v>18</v>
      </c>
      <c r="C15" s="56" t="s">
        <v>48</v>
      </c>
      <c r="D15" s="56" t="s">
        <v>51</v>
      </c>
      <c r="E15" s="57">
        <v>2500</v>
      </c>
      <c r="F15" s="57"/>
    </row>
    <row r="16" spans="1:6" x14ac:dyDescent="0.25">
      <c r="A16" s="55">
        <v>43534</v>
      </c>
      <c r="B16" s="56" t="s">
        <v>18</v>
      </c>
      <c r="C16" s="56" t="s">
        <v>48</v>
      </c>
      <c r="D16" s="56" t="s">
        <v>52</v>
      </c>
      <c r="E16" s="57">
        <v>2500</v>
      </c>
      <c r="F16" s="57"/>
    </row>
    <row r="17" spans="1:6" x14ac:dyDescent="0.25">
      <c r="A17" s="55">
        <v>43565</v>
      </c>
      <c r="B17" s="56" t="s">
        <v>18</v>
      </c>
      <c r="C17" s="56" t="s">
        <v>48</v>
      </c>
      <c r="D17" s="56" t="s">
        <v>53</v>
      </c>
      <c r="E17" s="57">
        <v>2500</v>
      </c>
      <c r="F17" s="57"/>
    </row>
    <row r="18" spans="1:6" x14ac:dyDescent="0.25">
      <c r="A18" s="55">
        <v>43470</v>
      </c>
      <c r="B18" s="56" t="s">
        <v>55</v>
      </c>
      <c r="C18" s="56" t="s">
        <v>56</v>
      </c>
      <c r="D18" s="56"/>
      <c r="E18" s="57"/>
      <c r="F18" s="57">
        <v>8000</v>
      </c>
    </row>
    <row r="19" spans="1:6" x14ac:dyDescent="0.25">
      <c r="A19" s="55">
        <v>43501</v>
      </c>
      <c r="B19" s="56" t="s">
        <v>55</v>
      </c>
      <c r="C19" s="56" t="s">
        <v>56</v>
      </c>
      <c r="D19" s="56"/>
      <c r="E19" s="57"/>
      <c r="F19" s="57">
        <v>8000</v>
      </c>
    </row>
    <row r="20" spans="1:6" x14ac:dyDescent="0.25">
      <c r="A20" s="55">
        <v>43529</v>
      </c>
      <c r="B20" s="56" t="s">
        <v>55</v>
      </c>
      <c r="C20" s="56" t="s">
        <v>56</v>
      </c>
      <c r="D20" s="56"/>
      <c r="E20" s="57"/>
      <c r="F20" s="57">
        <v>8000</v>
      </c>
    </row>
    <row r="21" spans="1:6" x14ac:dyDescent="0.25">
      <c r="A21" s="55">
        <v>43560</v>
      </c>
      <c r="B21" s="56" t="s">
        <v>55</v>
      </c>
      <c r="C21" s="56" t="s">
        <v>56</v>
      </c>
      <c r="D21" s="56"/>
      <c r="E21" s="57"/>
      <c r="F21" s="57">
        <v>8000</v>
      </c>
    </row>
    <row r="22" spans="1:6" x14ac:dyDescent="0.25">
      <c r="A22" s="55">
        <v>43590</v>
      </c>
      <c r="B22" s="56" t="s">
        <v>55</v>
      </c>
      <c r="C22" s="56" t="s">
        <v>56</v>
      </c>
      <c r="D22" s="56"/>
      <c r="E22" s="57"/>
      <c r="F22" s="57">
        <v>8000</v>
      </c>
    </row>
    <row r="23" spans="1:6" x14ac:dyDescent="0.25">
      <c r="A23" s="55">
        <v>43621</v>
      </c>
      <c r="B23" s="56" t="s">
        <v>55</v>
      </c>
      <c r="C23" s="56" t="s">
        <v>56</v>
      </c>
      <c r="D23" s="56"/>
      <c r="E23" s="57"/>
      <c r="F23" s="57">
        <v>8000</v>
      </c>
    </row>
    <row r="24" spans="1:6" x14ac:dyDescent="0.25">
      <c r="A24" s="55">
        <v>43651</v>
      </c>
      <c r="B24" s="56" t="s">
        <v>55</v>
      </c>
      <c r="C24" s="56" t="s">
        <v>56</v>
      </c>
      <c r="D24" s="56"/>
      <c r="E24" s="57"/>
      <c r="F24" s="57">
        <v>8000</v>
      </c>
    </row>
    <row r="25" spans="1:6" x14ac:dyDescent="0.25">
      <c r="A25" s="55">
        <v>43682</v>
      </c>
      <c r="B25" s="56" t="s">
        <v>55</v>
      </c>
      <c r="C25" s="56" t="s">
        <v>56</v>
      </c>
      <c r="D25" s="56"/>
      <c r="E25" s="57"/>
      <c r="F25" s="57">
        <v>8000</v>
      </c>
    </row>
    <row r="26" spans="1:6" x14ac:dyDescent="0.25">
      <c r="A26" s="55">
        <v>43713</v>
      </c>
      <c r="B26" s="56" t="s">
        <v>55</v>
      </c>
      <c r="C26" s="56" t="s">
        <v>56</v>
      </c>
      <c r="D26" s="56"/>
      <c r="E26" s="57"/>
      <c r="F26" s="57">
        <v>8000</v>
      </c>
    </row>
    <row r="27" spans="1:6" x14ac:dyDescent="0.25">
      <c r="A27" s="55">
        <v>43743</v>
      </c>
      <c r="B27" s="56" t="s">
        <v>55</v>
      </c>
      <c r="C27" s="56" t="s">
        <v>56</v>
      </c>
      <c r="D27" s="56"/>
      <c r="E27" s="57"/>
      <c r="F27" s="57">
        <v>8000</v>
      </c>
    </row>
    <row r="28" spans="1:6" x14ac:dyDescent="0.25">
      <c r="A28" s="55">
        <v>43774</v>
      </c>
      <c r="B28" s="56" t="s">
        <v>55</v>
      </c>
      <c r="C28" s="56" t="s">
        <v>56</v>
      </c>
      <c r="D28" s="56"/>
      <c r="E28" s="57"/>
      <c r="F28" s="57">
        <v>8000</v>
      </c>
    </row>
    <row r="29" spans="1:6" x14ac:dyDescent="0.25">
      <c r="A29" s="55">
        <v>43804</v>
      </c>
      <c r="B29" s="56" t="s">
        <v>55</v>
      </c>
      <c r="C29" s="56" t="s">
        <v>56</v>
      </c>
      <c r="D29" s="56"/>
      <c r="E29" s="57"/>
      <c r="F29" s="57">
        <v>8000</v>
      </c>
    </row>
    <row r="30" spans="1:6" x14ac:dyDescent="0.25">
      <c r="A30" s="55">
        <v>43475</v>
      </c>
      <c r="B30" s="56" t="s">
        <v>18</v>
      </c>
      <c r="C30" s="56" t="s">
        <v>69</v>
      </c>
      <c r="D30" s="56" t="s">
        <v>70</v>
      </c>
      <c r="E30" s="57">
        <v>3300</v>
      </c>
      <c r="F30" s="57"/>
    </row>
    <row r="31" spans="1:6" x14ac:dyDescent="0.25">
      <c r="A31" s="55">
        <v>43506</v>
      </c>
      <c r="B31" s="56" t="s">
        <v>18</v>
      </c>
      <c r="C31" s="56" t="s">
        <v>69</v>
      </c>
      <c r="D31" s="56" t="s">
        <v>71</v>
      </c>
      <c r="E31" s="57">
        <v>3300</v>
      </c>
      <c r="F31" s="57"/>
    </row>
    <row r="32" spans="1:6" x14ac:dyDescent="0.25">
      <c r="A32" s="55">
        <v>43534</v>
      </c>
      <c r="B32" s="56" t="s">
        <v>18</v>
      </c>
      <c r="C32" s="56" t="s">
        <v>69</v>
      </c>
      <c r="D32" s="56" t="s">
        <v>72</v>
      </c>
      <c r="E32" s="57">
        <v>3300</v>
      </c>
      <c r="F32" s="57"/>
    </row>
    <row r="33" spans="1:6" x14ac:dyDescent="0.25">
      <c r="A33" s="55">
        <v>43475</v>
      </c>
      <c r="B33" s="56" t="s">
        <v>18</v>
      </c>
      <c r="C33" s="56" t="s">
        <v>73</v>
      </c>
      <c r="D33" s="56" t="s">
        <v>74</v>
      </c>
      <c r="E33" s="57">
        <v>10000</v>
      </c>
      <c r="F33" s="57"/>
    </row>
    <row r="34" spans="1:6" x14ac:dyDescent="0.25">
      <c r="A34" s="55"/>
      <c r="B34" s="56"/>
      <c r="C34" s="56"/>
      <c r="D34" s="56"/>
      <c r="E34" s="57"/>
      <c r="F34" s="57"/>
    </row>
    <row r="35" spans="1:6" x14ac:dyDescent="0.25">
      <c r="A35" s="55"/>
      <c r="B35" s="56"/>
      <c r="C35" s="56"/>
      <c r="D35" s="56"/>
      <c r="E35" s="57"/>
      <c r="F35" s="57"/>
    </row>
    <row r="36" spans="1:6" x14ac:dyDescent="0.25">
      <c r="A36" s="55"/>
      <c r="B36" s="56"/>
      <c r="C36" s="56"/>
      <c r="D36" s="56"/>
      <c r="E36" s="57"/>
      <c r="F36" s="57"/>
    </row>
    <row r="37" spans="1:6" x14ac:dyDescent="0.25">
      <c r="A37" s="55"/>
      <c r="B37" s="56"/>
      <c r="C37" s="56"/>
      <c r="D37" s="56"/>
      <c r="E37" s="57"/>
      <c r="F37" s="57"/>
    </row>
    <row r="38" spans="1:6" x14ac:dyDescent="0.25">
      <c r="A38" s="55"/>
      <c r="B38" s="56"/>
      <c r="C38" s="56"/>
      <c r="D38" s="56"/>
      <c r="E38" s="57"/>
      <c r="F38" s="57"/>
    </row>
    <row r="39" spans="1:6" x14ac:dyDescent="0.25">
      <c r="A39" s="55"/>
      <c r="B39" s="56"/>
      <c r="C39" s="56"/>
      <c r="D39" s="56"/>
      <c r="E39" s="57"/>
      <c r="F39" s="57"/>
    </row>
    <row r="40" spans="1:6" x14ac:dyDescent="0.25">
      <c r="A40" s="55"/>
      <c r="B40" s="56"/>
      <c r="C40" s="56"/>
      <c r="D40" s="56"/>
      <c r="E40" s="57"/>
      <c r="F40" s="57"/>
    </row>
    <row r="41" spans="1:6" x14ac:dyDescent="0.25">
      <c r="A41" s="55"/>
      <c r="B41" s="56"/>
      <c r="C41" s="56"/>
      <c r="D41" s="56"/>
      <c r="E41" s="57"/>
      <c r="F41" s="57"/>
    </row>
    <row r="42" spans="1:6" x14ac:dyDescent="0.25">
      <c r="A42" s="55"/>
      <c r="B42" s="56"/>
      <c r="C42" s="56"/>
      <c r="D42" s="56"/>
      <c r="E42" s="57"/>
      <c r="F42" s="57"/>
    </row>
    <row r="43" spans="1:6" x14ac:dyDescent="0.25">
      <c r="A43" s="55"/>
      <c r="B43" s="56"/>
      <c r="C43" s="56"/>
      <c r="D43" s="56"/>
      <c r="E43" s="57"/>
      <c r="F43" s="57"/>
    </row>
    <row r="44" spans="1:6" x14ac:dyDescent="0.25">
      <c r="A44" s="55"/>
      <c r="B44" s="56"/>
      <c r="C44" s="56"/>
      <c r="D44" s="56"/>
      <c r="E44" s="57"/>
      <c r="F44" s="57"/>
    </row>
    <row r="45" spans="1:6" x14ac:dyDescent="0.25">
      <c r="A45" s="55"/>
      <c r="B45" s="56"/>
      <c r="C45" s="56"/>
      <c r="D45" s="56"/>
      <c r="E45" s="57"/>
      <c r="F45" s="57"/>
    </row>
    <row r="46" spans="1:6" x14ac:dyDescent="0.25">
      <c r="A46" s="55"/>
      <c r="B46" s="56"/>
      <c r="C46" s="56"/>
      <c r="D46" s="56"/>
      <c r="E46" s="57"/>
      <c r="F46" s="57"/>
    </row>
    <row r="47" spans="1:6" x14ac:dyDescent="0.25">
      <c r="A47" s="55"/>
      <c r="B47" s="56"/>
      <c r="C47" s="56"/>
      <c r="D47" s="56"/>
      <c r="E47" s="57"/>
      <c r="F47" s="57"/>
    </row>
    <row r="48" spans="1:6" x14ac:dyDescent="0.25">
      <c r="A48" s="55"/>
      <c r="B48" s="56"/>
      <c r="C48" s="56"/>
      <c r="D48" s="56"/>
      <c r="E48" s="57"/>
      <c r="F48" s="57"/>
    </row>
    <row r="49" spans="1:6" x14ac:dyDescent="0.25">
      <c r="A49" s="55"/>
      <c r="B49" s="56"/>
      <c r="C49" s="56"/>
      <c r="D49" s="56"/>
      <c r="E49" s="57"/>
      <c r="F49" s="57"/>
    </row>
    <row r="50" spans="1:6" x14ac:dyDescent="0.25">
      <c r="A50" s="55"/>
      <c r="B50" s="56"/>
      <c r="C50" s="56"/>
      <c r="D50" s="56"/>
      <c r="E50" s="57"/>
      <c r="F50" s="57"/>
    </row>
    <row r="51" spans="1:6" x14ac:dyDescent="0.25">
      <c r="A51" s="55"/>
      <c r="B51" s="56"/>
      <c r="C51" s="56"/>
      <c r="D51" s="56"/>
      <c r="E51" s="57"/>
      <c r="F51" s="57"/>
    </row>
    <row r="52" spans="1:6" x14ac:dyDescent="0.25">
      <c r="A52" s="55"/>
      <c r="B52" s="56"/>
      <c r="C52" s="56"/>
      <c r="D52" s="56"/>
      <c r="E52" s="57"/>
      <c r="F52" s="57"/>
    </row>
    <row r="53" spans="1:6" x14ac:dyDescent="0.25">
      <c r="A53" s="55"/>
      <c r="B53" s="56"/>
      <c r="C53" s="56"/>
      <c r="D53" s="56"/>
      <c r="E53" s="57"/>
      <c r="F53" s="57"/>
    </row>
    <row r="54" spans="1:6" x14ac:dyDescent="0.25">
      <c r="A54" s="55"/>
      <c r="B54" s="56"/>
      <c r="C54" s="56"/>
      <c r="D54" s="56"/>
      <c r="E54" s="57"/>
      <c r="F54" s="57"/>
    </row>
    <row r="55" spans="1:6" x14ac:dyDescent="0.25">
      <c r="A55" s="55"/>
      <c r="B55" s="56"/>
      <c r="C55" s="56"/>
      <c r="D55" s="56"/>
      <c r="E55" s="57"/>
      <c r="F55" s="57"/>
    </row>
    <row r="56" spans="1:6" x14ac:dyDescent="0.25">
      <c r="A56" s="55"/>
      <c r="B56" s="56"/>
      <c r="C56" s="56"/>
      <c r="D56" s="56"/>
      <c r="E56" s="57"/>
      <c r="F56" s="57"/>
    </row>
    <row r="57" spans="1:6" x14ac:dyDescent="0.25">
      <c r="A57" s="55"/>
      <c r="B57" s="56"/>
      <c r="C57" s="56"/>
      <c r="D57" s="56"/>
      <c r="E57" s="57"/>
      <c r="F57" s="57"/>
    </row>
    <row r="58" spans="1:6" x14ac:dyDescent="0.25">
      <c r="A58" s="55"/>
      <c r="B58" s="56"/>
      <c r="C58" s="56"/>
      <c r="D58" s="56"/>
      <c r="E58" s="57"/>
      <c r="F58" s="57"/>
    </row>
    <row r="59" spans="1:6" x14ac:dyDescent="0.25">
      <c r="A59" s="55"/>
      <c r="B59" s="56"/>
      <c r="C59" s="56"/>
      <c r="D59" s="56"/>
      <c r="E59" s="57"/>
      <c r="F59" s="57"/>
    </row>
    <row r="60" spans="1:6" x14ac:dyDescent="0.25">
      <c r="A60" s="55"/>
      <c r="B60" s="56"/>
      <c r="C60" s="56"/>
      <c r="D60" s="56"/>
      <c r="E60" s="57"/>
      <c r="F60" s="57"/>
    </row>
    <row r="61" spans="1:6" x14ac:dyDescent="0.25">
      <c r="A61" s="55"/>
      <c r="B61" s="56"/>
      <c r="C61" s="56"/>
      <c r="D61" s="56"/>
      <c r="E61" s="57"/>
      <c r="F61" s="57"/>
    </row>
    <row r="62" spans="1:6" x14ac:dyDescent="0.25">
      <c r="A62" s="55"/>
      <c r="B62" s="56"/>
      <c r="C62" s="56"/>
      <c r="D62" s="56"/>
      <c r="E62" s="57"/>
      <c r="F62" s="57"/>
    </row>
    <row r="63" spans="1:6" x14ac:dyDescent="0.25">
      <c r="A63" s="55"/>
      <c r="B63" s="56"/>
      <c r="C63" s="56"/>
      <c r="D63" s="56"/>
      <c r="E63" s="57"/>
      <c r="F63" s="57"/>
    </row>
    <row r="64" spans="1:6" x14ac:dyDescent="0.25">
      <c r="A64" s="55"/>
      <c r="B64" s="56"/>
      <c r="C64" s="56"/>
      <c r="D64" s="56"/>
      <c r="E64" s="57"/>
      <c r="F64" s="57"/>
    </row>
    <row r="65" spans="1:6" x14ac:dyDescent="0.25">
      <c r="A65" s="55"/>
      <c r="B65" s="56"/>
      <c r="C65" s="56"/>
      <c r="D65" s="56"/>
      <c r="E65" s="57"/>
      <c r="F65" s="57"/>
    </row>
    <row r="66" spans="1:6" x14ac:dyDescent="0.25">
      <c r="A66" s="55"/>
      <c r="B66" s="56"/>
      <c r="C66" s="56"/>
      <c r="D66" s="56"/>
      <c r="E66" s="57"/>
      <c r="F66" s="57"/>
    </row>
    <row r="67" spans="1:6" x14ac:dyDescent="0.25">
      <c r="A67" s="55"/>
      <c r="B67" s="56"/>
      <c r="C67" s="56"/>
      <c r="D67" s="56"/>
      <c r="E67" s="57"/>
      <c r="F67" s="57"/>
    </row>
    <row r="68" spans="1:6" x14ac:dyDescent="0.25">
      <c r="A68" s="55"/>
      <c r="B68" s="56"/>
      <c r="C68" s="56"/>
      <c r="D68" s="56"/>
      <c r="E68" s="57"/>
      <c r="F68" s="57"/>
    </row>
    <row r="69" spans="1:6" x14ac:dyDescent="0.25">
      <c r="A69" s="55"/>
      <c r="B69" s="56"/>
      <c r="C69" s="56"/>
      <c r="D69" s="56"/>
      <c r="E69" s="57"/>
      <c r="F69" s="57"/>
    </row>
    <row r="70" spans="1:6" x14ac:dyDescent="0.25">
      <c r="A70" s="55"/>
      <c r="B70" s="56"/>
      <c r="C70" s="56"/>
      <c r="D70" s="56"/>
      <c r="E70" s="57"/>
      <c r="F70" s="57"/>
    </row>
    <row r="71" spans="1:6" x14ac:dyDescent="0.25">
      <c r="A71" s="55"/>
      <c r="B71" s="56"/>
      <c r="C71" s="56"/>
      <c r="D71" s="56"/>
      <c r="E71" s="57"/>
      <c r="F71" s="57"/>
    </row>
    <row r="72" spans="1:6" x14ac:dyDescent="0.25">
      <c r="A72" s="55"/>
      <c r="B72" s="56"/>
      <c r="C72" s="56"/>
      <c r="D72" s="56"/>
      <c r="E72" s="57"/>
      <c r="F72" s="57"/>
    </row>
    <row r="73" spans="1:6" x14ac:dyDescent="0.25">
      <c r="A73" s="55"/>
      <c r="B73" s="56"/>
      <c r="C73" s="56"/>
      <c r="D73" s="56"/>
      <c r="E73" s="57"/>
      <c r="F73" s="57"/>
    </row>
    <row r="74" spans="1:6" x14ac:dyDescent="0.25">
      <c r="A74" s="55"/>
      <c r="B74" s="56"/>
      <c r="C74" s="56"/>
      <c r="D74" s="56"/>
      <c r="E74" s="57"/>
      <c r="F74" s="57"/>
    </row>
    <row r="75" spans="1:6" x14ac:dyDescent="0.25">
      <c r="A75" s="55"/>
      <c r="B75" s="56"/>
      <c r="C75" s="56"/>
      <c r="D75" s="56"/>
      <c r="E75" s="57"/>
      <c r="F75" s="57"/>
    </row>
    <row r="76" spans="1:6" x14ac:dyDescent="0.25">
      <c r="A76" s="55"/>
      <c r="B76" s="56"/>
      <c r="C76" s="56"/>
      <c r="D76" s="56"/>
      <c r="E76" s="57"/>
      <c r="F76" s="57"/>
    </row>
    <row r="77" spans="1:6" x14ac:dyDescent="0.25">
      <c r="A77" s="55"/>
      <c r="B77" s="56"/>
      <c r="C77" s="56"/>
      <c r="D77" s="56"/>
      <c r="E77" s="57"/>
      <c r="F77" s="57"/>
    </row>
    <row r="78" spans="1:6" x14ac:dyDescent="0.25">
      <c r="A78" s="55"/>
      <c r="B78" s="56"/>
      <c r="C78" s="56"/>
      <c r="D78" s="56"/>
      <c r="E78" s="57"/>
      <c r="F78" s="57"/>
    </row>
    <row r="79" spans="1:6" x14ac:dyDescent="0.25">
      <c r="A79" s="55"/>
      <c r="B79" s="56"/>
      <c r="C79" s="56"/>
      <c r="D79" s="56"/>
      <c r="E79" s="57"/>
      <c r="F79" s="57"/>
    </row>
    <row r="80" spans="1:6" x14ac:dyDescent="0.25">
      <c r="A80" s="55"/>
      <c r="B80" s="56"/>
      <c r="C80" s="56"/>
      <c r="D80" s="56"/>
      <c r="E80" s="57"/>
      <c r="F80" s="57"/>
    </row>
    <row r="81" spans="1:6" x14ac:dyDescent="0.25">
      <c r="A81" s="55"/>
      <c r="B81" s="56"/>
      <c r="C81" s="56"/>
      <c r="D81" s="56"/>
      <c r="E81" s="57"/>
      <c r="F81" s="57"/>
    </row>
    <row r="82" spans="1:6" x14ac:dyDescent="0.25">
      <c r="A82" s="55"/>
      <c r="B82" s="56"/>
      <c r="C82" s="56"/>
      <c r="D82" s="56"/>
      <c r="E82" s="57"/>
      <c r="F82" s="57"/>
    </row>
    <row r="83" spans="1:6" x14ac:dyDescent="0.25">
      <c r="A83" s="55"/>
      <c r="B83" s="56"/>
      <c r="C83" s="56"/>
      <c r="D83" s="56"/>
      <c r="E83" s="57"/>
      <c r="F83" s="57"/>
    </row>
    <row r="84" spans="1:6" x14ac:dyDescent="0.25">
      <c r="A84" s="55"/>
      <c r="B84" s="56"/>
      <c r="C84" s="56"/>
      <c r="D84" s="56"/>
      <c r="E84" s="57"/>
      <c r="F84" s="57"/>
    </row>
    <row r="85" spans="1:6" x14ac:dyDescent="0.25">
      <c r="A85" s="55"/>
      <c r="B85" s="56"/>
      <c r="C85" s="56"/>
      <c r="D85" s="56"/>
      <c r="E85" s="57"/>
      <c r="F85" s="57"/>
    </row>
    <row r="86" spans="1:6" x14ac:dyDescent="0.25">
      <c r="A86" s="55"/>
      <c r="B86" s="56"/>
      <c r="C86" s="56"/>
      <c r="D86" s="56"/>
      <c r="E86" s="57"/>
      <c r="F86" s="57"/>
    </row>
    <row r="87" spans="1:6" x14ac:dyDescent="0.25">
      <c r="A87" s="55"/>
      <c r="B87" s="56"/>
      <c r="C87" s="56"/>
      <c r="D87" s="56"/>
      <c r="E87" s="57"/>
      <c r="F87" s="57"/>
    </row>
    <row r="88" spans="1:6" x14ac:dyDescent="0.25">
      <c r="A88" s="55"/>
      <c r="B88" s="56"/>
      <c r="C88" s="56"/>
      <c r="D88" s="56"/>
      <c r="E88" s="57"/>
      <c r="F88" s="57"/>
    </row>
    <row r="89" spans="1:6" x14ac:dyDescent="0.25">
      <c r="A89" s="55"/>
      <c r="B89" s="56"/>
      <c r="C89" s="56"/>
      <c r="D89" s="56"/>
      <c r="E89" s="57"/>
      <c r="F89" s="57"/>
    </row>
    <row r="90" spans="1:6" x14ac:dyDescent="0.25">
      <c r="A90" s="55"/>
      <c r="B90" s="56"/>
      <c r="C90" s="56"/>
      <c r="D90" s="56"/>
      <c r="E90" s="57"/>
      <c r="F90" s="57"/>
    </row>
    <row r="91" spans="1:6" x14ac:dyDescent="0.25">
      <c r="A91" s="55"/>
      <c r="B91" s="56"/>
      <c r="C91" s="56"/>
      <c r="D91" s="56"/>
      <c r="E91" s="57"/>
      <c r="F91" s="57"/>
    </row>
    <row r="92" spans="1:6" x14ac:dyDescent="0.25">
      <c r="A92" s="55"/>
      <c r="B92" s="56"/>
      <c r="C92" s="56"/>
      <c r="D92" s="56"/>
      <c r="E92" s="57"/>
      <c r="F92" s="57"/>
    </row>
    <row r="93" spans="1:6" x14ac:dyDescent="0.25">
      <c r="A93" s="55"/>
      <c r="B93" s="56"/>
      <c r="C93" s="56"/>
      <c r="D93" s="56"/>
      <c r="E93" s="57"/>
      <c r="F93" s="57"/>
    </row>
    <row r="94" spans="1:6" x14ac:dyDescent="0.25">
      <c r="A94" s="55"/>
      <c r="B94" s="56"/>
      <c r="C94" s="56"/>
      <c r="D94" s="56"/>
      <c r="E94" s="57"/>
      <c r="F94" s="57"/>
    </row>
    <row r="95" spans="1:6" x14ac:dyDescent="0.25">
      <c r="A95" s="55"/>
      <c r="B95" s="56"/>
      <c r="C95" s="56"/>
      <c r="D95" s="56"/>
      <c r="E95" s="57"/>
      <c r="F95" s="57"/>
    </row>
    <row r="96" spans="1:6" x14ac:dyDescent="0.25">
      <c r="A96" s="55"/>
      <c r="B96" s="56"/>
      <c r="C96" s="56"/>
      <c r="D96" s="56"/>
      <c r="E96" s="57"/>
      <c r="F96" s="57"/>
    </row>
    <row r="97" spans="1:6" x14ac:dyDescent="0.25">
      <c r="A97" s="55"/>
      <c r="B97" s="56"/>
      <c r="C97" s="56"/>
      <c r="D97" s="56"/>
      <c r="E97" s="57"/>
      <c r="F97" s="57"/>
    </row>
    <row r="98" spans="1:6" x14ac:dyDescent="0.25">
      <c r="A98" s="55"/>
      <c r="B98" s="56"/>
      <c r="C98" s="56"/>
      <c r="D98" s="56"/>
      <c r="E98" s="57"/>
      <c r="F98" s="57"/>
    </row>
    <row r="99" spans="1:6" x14ac:dyDescent="0.25">
      <c r="A99" s="55"/>
      <c r="B99" s="56"/>
      <c r="C99" s="56"/>
      <c r="D99" s="56"/>
      <c r="E99" s="57"/>
      <c r="F99" s="57"/>
    </row>
    <row r="100" spans="1:6" x14ac:dyDescent="0.25">
      <c r="A100" s="55"/>
      <c r="B100" s="56"/>
      <c r="C100" s="56"/>
      <c r="D100" s="56"/>
      <c r="E100" s="57"/>
      <c r="F100" s="57"/>
    </row>
    <row r="101" spans="1:6" x14ac:dyDescent="0.25">
      <c r="A101" s="55"/>
      <c r="B101" s="56"/>
      <c r="C101" s="56"/>
      <c r="D101" s="56"/>
      <c r="E101" s="57"/>
      <c r="F101" s="57"/>
    </row>
    <row r="102" spans="1:6" x14ac:dyDescent="0.25">
      <c r="A102" s="55"/>
      <c r="B102" s="56"/>
      <c r="C102" s="56"/>
      <c r="D102" s="56"/>
      <c r="E102" s="57"/>
      <c r="F102" s="57"/>
    </row>
    <row r="103" spans="1:6" x14ac:dyDescent="0.25">
      <c r="A103" s="55"/>
      <c r="B103" s="56"/>
      <c r="C103" s="56"/>
      <c r="D103" s="56"/>
      <c r="E103" s="57"/>
      <c r="F103" s="57"/>
    </row>
    <row r="104" spans="1:6" x14ac:dyDescent="0.25">
      <c r="A104" s="55"/>
      <c r="B104" s="56"/>
      <c r="C104" s="56"/>
      <c r="D104" s="56"/>
      <c r="E104" s="57"/>
      <c r="F104" s="57"/>
    </row>
    <row r="105" spans="1:6" x14ac:dyDescent="0.25">
      <c r="A105" s="55"/>
      <c r="B105" s="56"/>
      <c r="C105" s="56"/>
      <c r="D105" s="56"/>
      <c r="E105" s="57"/>
      <c r="F105" s="57"/>
    </row>
    <row r="106" spans="1:6" x14ac:dyDescent="0.25">
      <c r="A106" s="55"/>
      <c r="B106" s="56"/>
      <c r="C106" s="56"/>
      <c r="D106" s="56"/>
      <c r="E106" s="57"/>
      <c r="F106" s="57"/>
    </row>
    <row r="107" spans="1:6" x14ac:dyDescent="0.25">
      <c r="A107" s="55"/>
      <c r="B107" s="56"/>
      <c r="C107" s="56"/>
      <c r="D107" s="56"/>
      <c r="E107" s="57"/>
      <c r="F107" s="57"/>
    </row>
    <row r="108" spans="1:6" x14ac:dyDescent="0.25">
      <c r="A108" s="55"/>
      <c r="B108" s="56"/>
      <c r="C108" s="56"/>
      <c r="D108" s="56"/>
      <c r="E108" s="57"/>
      <c r="F108" s="57"/>
    </row>
    <row r="109" spans="1:6" x14ac:dyDescent="0.25">
      <c r="A109" s="55"/>
      <c r="B109" s="56"/>
      <c r="C109" s="56"/>
      <c r="D109" s="56"/>
      <c r="E109" s="57"/>
      <c r="F109" s="57"/>
    </row>
    <row r="110" spans="1:6" x14ac:dyDescent="0.25">
      <c r="A110" s="55"/>
      <c r="B110" s="56"/>
      <c r="C110" s="56"/>
      <c r="D110" s="56"/>
      <c r="E110" s="57"/>
      <c r="F110" s="57"/>
    </row>
    <row r="111" spans="1:6" x14ac:dyDescent="0.25">
      <c r="A111" s="55"/>
      <c r="B111" s="56"/>
      <c r="C111" s="56"/>
      <c r="D111" s="56"/>
      <c r="E111" s="57"/>
      <c r="F111" s="57"/>
    </row>
    <row r="112" spans="1:6" x14ac:dyDescent="0.25">
      <c r="A112" s="55"/>
      <c r="B112" s="56"/>
      <c r="C112" s="56"/>
      <c r="D112" s="56"/>
      <c r="E112" s="57"/>
      <c r="F112" s="57"/>
    </row>
    <row r="113" spans="1:6" x14ac:dyDescent="0.25">
      <c r="A113" s="55"/>
      <c r="B113" s="56"/>
      <c r="C113" s="56"/>
      <c r="D113" s="56"/>
      <c r="E113" s="57"/>
      <c r="F113" s="57"/>
    </row>
    <row r="114" spans="1:6" x14ac:dyDescent="0.25">
      <c r="A114" s="55"/>
      <c r="B114" s="56"/>
      <c r="C114" s="56"/>
      <c r="D114" s="56"/>
      <c r="E114" s="57"/>
      <c r="F114" s="57"/>
    </row>
    <row r="115" spans="1:6" x14ac:dyDescent="0.25">
      <c r="A115" s="55"/>
      <c r="B115" s="56"/>
      <c r="C115" s="56"/>
      <c r="D115" s="56"/>
      <c r="E115" s="57"/>
      <c r="F115" s="57"/>
    </row>
    <row r="116" spans="1:6" x14ac:dyDescent="0.25">
      <c r="A116" s="55"/>
      <c r="B116" s="56"/>
      <c r="C116" s="56"/>
      <c r="D116" s="56"/>
      <c r="E116" s="57"/>
      <c r="F116" s="57"/>
    </row>
    <row r="117" spans="1:6" x14ac:dyDescent="0.25">
      <c r="A117" s="55"/>
      <c r="B117" s="56"/>
      <c r="C117" s="56"/>
      <c r="D117" s="56"/>
      <c r="E117" s="57"/>
      <c r="F117" s="57"/>
    </row>
    <row r="118" spans="1:6" x14ac:dyDescent="0.25">
      <c r="A118" s="55"/>
      <c r="B118" s="56"/>
      <c r="C118" s="56"/>
      <c r="D118" s="56"/>
      <c r="E118" s="57"/>
      <c r="F118" s="57"/>
    </row>
    <row r="119" spans="1:6" x14ac:dyDescent="0.25">
      <c r="A119" s="55"/>
      <c r="B119" s="56"/>
      <c r="C119" s="56"/>
      <c r="D119" s="56"/>
      <c r="E119" s="57"/>
      <c r="F119" s="57"/>
    </row>
    <row r="120" spans="1:6" x14ac:dyDescent="0.25">
      <c r="A120" s="55"/>
      <c r="B120" s="56"/>
      <c r="C120" s="56"/>
      <c r="D120" s="56"/>
      <c r="E120" s="57"/>
      <c r="F120" s="57"/>
    </row>
    <row r="121" spans="1:6" x14ac:dyDescent="0.25">
      <c r="A121" s="55"/>
      <c r="B121" s="56"/>
      <c r="C121" s="56"/>
      <c r="D121" s="56"/>
      <c r="E121" s="57"/>
      <c r="F121" s="57"/>
    </row>
    <row r="122" spans="1:6" x14ac:dyDescent="0.25">
      <c r="A122" s="55"/>
      <c r="B122" s="56"/>
      <c r="C122" s="56"/>
      <c r="D122" s="56"/>
      <c r="E122" s="57"/>
      <c r="F122" s="57"/>
    </row>
    <row r="123" spans="1:6" x14ac:dyDescent="0.25">
      <c r="A123" s="55"/>
      <c r="B123" s="56"/>
      <c r="C123" s="56"/>
      <c r="D123" s="56"/>
      <c r="E123" s="57"/>
      <c r="F123" s="57"/>
    </row>
    <row r="124" spans="1:6" x14ac:dyDescent="0.25">
      <c r="A124" s="55"/>
      <c r="B124" s="56"/>
      <c r="C124" s="56"/>
      <c r="D124" s="56"/>
      <c r="E124" s="57"/>
      <c r="F124" s="57"/>
    </row>
    <row r="125" spans="1:6" x14ac:dyDescent="0.25">
      <c r="A125" s="55"/>
      <c r="B125" s="56"/>
      <c r="C125" s="56"/>
      <c r="D125" s="56"/>
      <c r="E125" s="57"/>
      <c r="F125" s="57"/>
    </row>
    <row r="126" spans="1:6" x14ac:dyDescent="0.25">
      <c r="A126" s="55"/>
      <c r="B126" s="56"/>
      <c r="C126" s="56"/>
      <c r="D126" s="56"/>
      <c r="E126" s="57"/>
      <c r="F126" s="57"/>
    </row>
    <row r="127" spans="1:6" x14ac:dyDescent="0.25">
      <c r="A127" s="55"/>
      <c r="B127" s="56"/>
      <c r="C127" s="56"/>
      <c r="D127" s="56"/>
      <c r="E127" s="57"/>
      <c r="F127" s="57"/>
    </row>
    <row r="128" spans="1:6" x14ac:dyDescent="0.25">
      <c r="A128" s="55"/>
      <c r="B128" s="56"/>
      <c r="C128" s="56"/>
      <c r="D128" s="56"/>
      <c r="E128" s="57"/>
      <c r="F128" s="57"/>
    </row>
    <row r="129" spans="1:6" x14ac:dyDescent="0.25">
      <c r="A129" s="55"/>
      <c r="B129" s="56"/>
      <c r="C129" s="56"/>
      <c r="D129" s="56"/>
      <c r="E129" s="57"/>
      <c r="F129" s="57"/>
    </row>
    <row r="130" spans="1:6" x14ac:dyDescent="0.25">
      <c r="A130" s="55"/>
      <c r="B130" s="56"/>
      <c r="C130" s="56"/>
      <c r="D130" s="56"/>
      <c r="E130" s="57"/>
      <c r="F130" s="57"/>
    </row>
    <row r="131" spans="1:6" x14ac:dyDescent="0.25">
      <c r="A131" s="55"/>
      <c r="B131" s="56"/>
      <c r="C131" s="56"/>
      <c r="D131" s="56"/>
      <c r="E131" s="57"/>
      <c r="F131" s="57"/>
    </row>
    <row r="132" spans="1:6" x14ac:dyDescent="0.25">
      <c r="A132" s="55"/>
      <c r="B132" s="56"/>
      <c r="C132" s="56"/>
      <c r="D132" s="56"/>
      <c r="E132" s="57"/>
      <c r="F132" s="57"/>
    </row>
    <row r="133" spans="1:6" x14ac:dyDescent="0.25">
      <c r="A133" s="55"/>
      <c r="B133" s="56"/>
      <c r="C133" s="56"/>
      <c r="D133" s="56"/>
      <c r="E133" s="57"/>
      <c r="F133" s="57"/>
    </row>
    <row r="134" spans="1:6" x14ac:dyDescent="0.25">
      <c r="A134" s="55"/>
      <c r="B134" s="56"/>
      <c r="C134" s="56"/>
      <c r="D134" s="56"/>
      <c r="E134" s="57"/>
      <c r="F134" s="57"/>
    </row>
    <row r="135" spans="1:6" x14ac:dyDescent="0.25">
      <c r="A135" s="55"/>
      <c r="B135" s="56"/>
      <c r="C135" s="56"/>
      <c r="D135" s="56"/>
      <c r="E135" s="57"/>
      <c r="F135" s="57"/>
    </row>
    <row r="136" spans="1:6" x14ac:dyDescent="0.25">
      <c r="A136" s="55"/>
      <c r="B136" s="56"/>
      <c r="C136" s="56"/>
      <c r="D136" s="56"/>
      <c r="E136" s="57"/>
      <c r="F136" s="57"/>
    </row>
    <row r="137" spans="1:6" x14ac:dyDescent="0.25">
      <c r="A137" s="55"/>
      <c r="B137" s="56"/>
      <c r="C137" s="56"/>
      <c r="D137" s="56"/>
      <c r="E137" s="57"/>
      <c r="F137" s="57"/>
    </row>
    <row r="138" spans="1:6" x14ac:dyDescent="0.25">
      <c r="A138" s="55"/>
      <c r="B138" s="56"/>
      <c r="C138" s="56"/>
      <c r="D138" s="56"/>
      <c r="E138" s="57"/>
      <c r="F138" s="57"/>
    </row>
    <row r="139" spans="1:6" x14ac:dyDescent="0.25">
      <c r="A139" s="55"/>
      <c r="B139" s="56"/>
      <c r="C139" s="56"/>
      <c r="D139" s="56"/>
      <c r="E139" s="57"/>
      <c r="F139" s="57"/>
    </row>
    <row r="140" spans="1:6" x14ac:dyDescent="0.25">
      <c r="A140" s="55"/>
      <c r="B140" s="56"/>
      <c r="C140" s="56"/>
      <c r="D140" s="56"/>
      <c r="E140" s="57"/>
      <c r="F140" s="57"/>
    </row>
    <row r="141" spans="1:6" x14ac:dyDescent="0.25">
      <c r="A141" s="55"/>
      <c r="B141" s="56"/>
      <c r="C141" s="56"/>
      <c r="D141" s="56"/>
      <c r="E141" s="57"/>
      <c r="F141" s="57"/>
    </row>
    <row r="142" spans="1:6" x14ac:dyDescent="0.25">
      <c r="A142" s="55"/>
      <c r="B142" s="56"/>
      <c r="C142" s="56"/>
      <c r="D142" s="56"/>
      <c r="E142" s="57"/>
      <c r="F142" s="57"/>
    </row>
    <row r="143" spans="1:6" x14ac:dyDescent="0.25">
      <c r="A143" s="55"/>
      <c r="B143" s="56"/>
      <c r="C143" s="56"/>
      <c r="D143" s="56"/>
      <c r="E143" s="57"/>
      <c r="F143" s="57"/>
    </row>
    <row r="144" spans="1:6" x14ac:dyDescent="0.25">
      <c r="A144" s="55"/>
      <c r="B144" s="56"/>
      <c r="C144" s="56"/>
      <c r="D144" s="56"/>
      <c r="E144" s="57"/>
      <c r="F144" s="57"/>
    </row>
    <row r="145" spans="1:6" x14ac:dyDescent="0.25">
      <c r="A145" s="55"/>
      <c r="B145" s="56"/>
      <c r="C145" s="56"/>
      <c r="D145" s="56"/>
      <c r="E145" s="57"/>
      <c r="F145" s="57"/>
    </row>
    <row r="146" spans="1:6" x14ac:dyDescent="0.25">
      <c r="A146" s="55"/>
      <c r="B146" s="56"/>
      <c r="C146" s="56"/>
      <c r="D146" s="56"/>
      <c r="E146" s="57"/>
      <c r="F146" s="57"/>
    </row>
    <row r="147" spans="1:6" x14ac:dyDescent="0.25">
      <c r="A147" s="55"/>
      <c r="B147" s="56"/>
      <c r="C147" s="56"/>
      <c r="D147" s="56"/>
      <c r="E147" s="57"/>
      <c r="F147" s="57"/>
    </row>
    <row r="148" spans="1:6" x14ac:dyDescent="0.25">
      <c r="A148" s="55"/>
      <c r="B148" s="56"/>
      <c r="C148" s="56"/>
      <c r="D148" s="56"/>
      <c r="E148" s="57"/>
      <c r="F148" s="57"/>
    </row>
    <row r="149" spans="1:6" x14ac:dyDescent="0.25">
      <c r="A149" s="55"/>
      <c r="B149" s="56"/>
      <c r="C149" s="56"/>
      <c r="D149" s="56"/>
      <c r="E149" s="57"/>
      <c r="F149" s="57"/>
    </row>
    <row r="150" spans="1:6" x14ac:dyDescent="0.25">
      <c r="A150" s="55"/>
      <c r="B150" s="56"/>
      <c r="C150" s="56"/>
      <c r="D150" s="56"/>
      <c r="E150" s="57"/>
      <c r="F150" s="57"/>
    </row>
    <row r="151" spans="1:6" x14ac:dyDescent="0.25">
      <c r="A151" s="55"/>
      <c r="B151" s="56"/>
      <c r="C151" s="56"/>
      <c r="D151" s="56"/>
      <c r="E151" s="57"/>
      <c r="F151" s="57"/>
    </row>
    <row r="152" spans="1:6" x14ac:dyDescent="0.25">
      <c r="A152" s="55"/>
      <c r="B152" s="56"/>
      <c r="C152" s="56"/>
      <c r="D152" s="56"/>
      <c r="E152" s="57"/>
      <c r="F152" s="57"/>
    </row>
    <row r="153" spans="1:6" x14ac:dyDescent="0.25">
      <c r="A153" s="55"/>
      <c r="B153" s="56"/>
      <c r="C153" s="56"/>
      <c r="D153" s="56"/>
      <c r="E153" s="57"/>
      <c r="F153" s="57"/>
    </row>
    <row r="154" spans="1:6" x14ac:dyDescent="0.25">
      <c r="A154" s="55"/>
      <c r="B154" s="56"/>
      <c r="C154" s="56"/>
      <c r="D154" s="56"/>
      <c r="E154" s="57"/>
      <c r="F154" s="57"/>
    </row>
    <row r="155" spans="1:6" x14ac:dyDescent="0.25">
      <c r="A155" s="55"/>
      <c r="B155" s="56"/>
      <c r="C155" s="56"/>
      <c r="D155" s="56"/>
      <c r="E155" s="57"/>
      <c r="F155" s="57"/>
    </row>
    <row r="156" spans="1:6" x14ac:dyDescent="0.25">
      <c r="A156" s="55"/>
      <c r="B156" s="56"/>
      <c r="C156" s="56"/>
      <c r="D156" s="56"/>
      <c r="E156" s="57"/>
      <c r="F156" s="57"/>
    </row>
    <row r="157" spans="1:6" x14ac:dyDescent="0.25">
      <c r="A157" s="55"/>
      <c r="B157" s="56"/>
      <c r="C157" s="56"/>
      <c r="D157" s="56"/>
      <c r="E157" s="57"/>
      <c r="F157" s="57"/>
    </row>
    <row r="158" spans="1:6" x14ac:dyDescent="0.25">
      <c r="A158" s="55"/>
      <c r="B158" s="56"/>
      <c r="C158" s="56"/>
      <c r="D158" s="56"/>
      <c r="E158" s="57"/>
      <c r="F158" s="57"/>
    </row>
    <row r="159" spans="1:6" x14ac:dyDescent="0.25">
      <c r="A159" s="55"/>
      <c r="B159" s="56"/>
      <c r="C159" s="56"/>
      <c r="D159" s="56"/>
      <c r="E159" s="57"/>
      <c r="F159" s="57"/>
    </row>
    <row r="160" spans="1:6" x14ac:dyDescent="0.25">
      <c r="A160" s="55"/>
      <c r="B160" s="56"/>
      <c r="C160" s="56"/>
      <c r="D160" s="56"/>
      <c r="E160" s="57"/>
      <c r="F160" s="57"/>
    </row>
    <row r="161" spans="1:6" x14ac:dyDescent="0.25">
      <c r="A161" s="55"/>
      <c r="B161" s="56"/>
      <c r="C161" s="56"/>
      <c r="D161" s="56"/>
      <c r="E161" s="57"/>
      <c r="F161" s="57"/>
    </row>
    <row r="162" spans="1:6" x14ac:dyDescent="0.25">
      <c r="A162" s="55"/>
      <c r="B162" s="56"/>
      <c r="C162" s="56"/>
      <c r="D162" s="56"/>
      <c r="E162" s="57"/>
      <c r="F162" s="57"/>
    </row>
    <row r="163" spans="1:6" x14ac:dyDescent="0.25">
      <c r="A163" s="55"/>
      <c r="B163" s="56"/>
      <c r="C163" s="56"/>
      <c r="D163" s="56"/>
      <c r="E163" s="57"/>
      <c r="F163" s="57"/>
    </row>
    <row r="164" spans="1:6" x14ac:dyDescent="0.25">
      <c r="A164" s="55"/>
      <c r="B164" s="56"/>
      <c r="C164" s="56"/>
      <c r="D164" s="56"/>
      <c r="E164" s="57"/>
      <c r="F164" s="57"/>
    </row>
    <row r="165" spans="1:6" x14ac:dyDescent="0.25">
      <c r="A165" s="55"/>
      <c r="B165" s="56"/>
      <c r="C165" s="56"/>
      <c r="D165" s="56"/>
      <c r="E165" s="57"/>
      <c r="F165" s="57"/>
    </row>
    <row r="166" spans="1:6" x14ac:dyDescent="0.25">
      <c r="A166" s="55"/>
      <c r="B166" s="56"/>
      <c r="C166" s="56"/>
      <c r="D166" s="56"/>
      <c r="E166" s="57"/>
      <c r="F166" s="57"/>
    </row>
    <row r="167" spans="1:6" x14ac:dyDescent="0.25">
      <c r="A167" s="55"/>
      <c r="B167" s="56"/>
      <c r="C167" s="56"/>
      <c r="D167" s="56"/>
      <c r="E167" s="57"/>
      <c r="F167" s="57"/>
    </row>
    <row r="168" spans="1:6" x14ac:dyDescent="0.25">
      <c r="A168" s="55"/>
      <c r="B168" s="56"/>
      <c r="C168" s="56"/>
      <c r="D168" s="56"/>
      <c r="E168" s="57"/>
      <c r="F168" s="57"/>
    </row>
    <row r="169" spans="1:6" x14ac:dyDescent="0.25">
      <c r="A169" s="55"/>
      <c r="B169" s="56"/>
      <c r="C169" s="56"/>
      <c r="D169" s="56"/>
      <c r="E169" s="57"/>
      <c r="F169" s="57"/>
    </row>
    <row r="170" spans="1:6" x14ac:dyDescent="0.25">
      <c r="A170" s="55"/>
      <c r="B170" s="56"/>
      <c r="C170" s="56"/>
      <c r="D170" s="56"/>
      <c r="E170" s="57"/>
      <c r="F170" s="57"/>
    </row>
    <row r="171" spans="1:6" x14ac:dyDescent="0.25">
      <c r="A171" s="55"/>
      <c r="B171" s="56"/>
      <c r="C171" s="56"/>
      <c r="D171" s="56"/>
      <c r="E171" s="57"/>
      <c r="F171" s="57"/>
    </row>
    <row r="172" spans="1:6" x14ac:dyDescent="0.25">
      <c r="A172" s="55"/>
      <c r="B172" s="56"/>
      <c r="C172" s="56"/>
      <c r="D172" s="56"/>
      <c r="E172" s="57"/>
      <c r="F172" s="57"/>
    </row>
    <row r="173" spans="1:6" x14ac:dyDescent="0.25">
      <c r="A173" s="55"/>
      <c r="B173" s="56"/>
      <c r="C173" s="56"/>
      <c r="D173" s="56"/>
      <c r="E173" s="57"/>
      <c r="F173" s="57"/>
    </row>
    <row r="174" spans="1:6" x14ac:dyDescent="0.25">
      <c r="A174" s="55"/>
      <c r="B174" s="56"/>
      <c r="C174" s="56"/>
      <c r="D174" s="56"/>
      <c r="E174" s="57"/>
      <c r="F174" s="57"/>
    </row>
    <row r="175" spans="1:6" x14ac:dyDescent="0.25">
      <c r="A175" s="55"/>
      <c r="B175" s="56"/>
      <c r="C175" s="56"/>
      <c r="D175" s="56"/>
      <c r="E175" s="57"/>
      <c r="F175" s="57"/>
    </row>
    <row r="176" spans="1:6" x14ac:dyDescent="0.25">
      <c r="A176" s="55"/>
      <c r="B176" s="56"/>
      <c r="C176" s="56"/>
      <c r="D176" s="56"/>
      <c r="E176" s="57"/>
      <c r="F176" s="57"/>
    </row>
    <row r="177" spans="1:6" x14ac:dyDescent="0.25">
      <c r="A177" s="55"/>
      <c r="B177" s="56"/>
      <c r="C177" s="56"/>
      <c r="D177" s="56"/>
      <c r="E177" s="57"/>
      <c r="F177" s="57"/>
    </row>
    <row r="178" spans="1:6" x14ac:dyDescent="0.25">
      <c r="A178" s="55"/>
      <c r="B178" s="56"/>
      <c r="C178" s="56"/>
      <c r="D178" s="56"/>
      <c r="E178" s="57"/>
      <c r="F178" s="57"/>
    </row>
    <row r="179" spans="1:6" x14ac:dyDescent="0.25">
      <c r="A179" s="55"/>
      <c r="B179" s="56"/>
      <c r="C179" s="56"/>
      <c r="D179" s="56"/>
      <c r="E179" s="57"/>
      <c r="F179" s="57"/>
    </row>
    <row r="180" spans="1:6" x14ac:dyDescent="0.25">
      <c r="A180" s="55"/>
      <c r="B180" s="56"/>
      <c r="C180" s="56"/>
      <c r="D180" s="56"/>
      <c r="E180" s="57"/>
      <c r="F180" s="57"/>
    </row>
    <row r="181" spans="1:6" x14ac:dyDescent="0.25">
      <c r="A181" s="55"/>
      <c r="B181" s="56"/>
      <c r="C181" s="56"/>
      <c r="D181" s="56"/>
      <c r="E181" s="57"/>
      <c r="F181" s="57"/>
    </row>
    <row r="182" spans="1:6" x14ac:dyDescent="0.25">
      <c r="A182" s="55"/>
      <c r="B182" s="56"/>
      <c r="C182" s="56"/>
      <c r="D182" s="56"/>
      <c r="E182" s="57"/>
      <c r="F182" s="57"/>
    </row>
    <row r="183" spans="1:6" x14ac:dyDescent="0.25">
      <c r="A183" s="55"/>
      <c r="B183" s="56"/>
      <c r="C183" s="56"/>
      <c r="D183" s="56"/>
      <c r="E183" s="57"/>
      <c r="F183" s="57"/>
    </row>
    <row r="184" spans="1:6" x14ac:dyDescent="0.25">
      <c r="A184" s="55"/>
      <c r="B184" s="56"/>
      <c r="C184" s="56"/>
      <c r="D184" s="56"/>
      <c r="E184" s="57"/>
      <c r="F184" s="57"/>
    </row>
    <row r="185" spans="1:6" x14ac:dyDescent="0.25">
      <c r="A185" s="55"/>
      <c r="B185" s="56"/>
      <c r="C185" s="56"/>
      <c r="D185" s="56"/>
      <c r="E185" s="57"/>
      <c r="F185" s="57"/>
    </row>
    <row r="186" spans="1:6" x14ac:dyDescent="0.25">
      <c r="A186" s="55"/>
      <c r="B186" s="56"/>
      <c r="C186" s="56"/>
      <c r="D186" s="56"/>
      <c r="E186" s="57"/>
      <c r="F186" s="57"/>
    </row>
    <row r="187" spans="1:6" x14ac:dyDescent="0.25">
      <c r="A187" s="55"/>
      <c r="B187" s="56"/>
      <c r="C187" s="56"/>
      <c r="D187" s="56"/>
      <c r="E187" s="57"/>
      <c r="F187" s="57"/>
    </row>
    <row r="188" spans="1:6" x14ac:dyDescent="0.25">
      <c r="A188" s="55"/>
      <c r="B188" s="56"/>
      <c r="C188" s="56"/>
      <c r="D188" s="56"/>
      <c r="E188" s="57"/>
      <c r="F188" s="57"/>
    </row>
    <row r="189" spans="1:6" x14ac:dyDescent="0.25">
      <c r="A189" s="55"/>
      <c r="B189" s="56"/>
      <c r="C189" s="56"/>
      <c r="D189" s="56"/>
      <c r="E189" s="57"/>
      <c r="F189" s="57"/>
    </row>
    <row r="190" spans="1:6" x14ac:dyDescent="0.25">
      <c r="A190" s="55"/>
      <c r="B190" s="56"/>
      <c r="C190" s="56"/>
      <c r="D190" s="56"/>
      <c r="E190" s="57"/>
      <c r="F190" s="57"/>
    </row>
    <row r="191" spans="1:6" x14ac:dyDescent="0.25">
      <c r="A191" s="55"/>
      <c r="B191" s="56"/>
      <c r="C191" s="56"/>
      <c r="D191" s="56"/>
      <c r="E191" s="57"/>
      <c r="F191" s="57"/>
    </row>
    <row r="192" spans="1:6" x14ac:dyDescent="0.25">
      <c r="A192" s="55"/>
      <c r="B192" s="56"/>
      <c r="C192" s="56"/>
      <c r="D192" s="56"/>
      <c r="E192" s="57"/>
      <c r="F192" s="57"/>
    </row>
    <row r="193" spans="1:6" x14ac:dyDescent="0.25">
      <c r="A193" s="55"/>
      <c r="B193" s="56"/>
      <c r="C193" s="56"/>
      <c r="D193" s="56"/>
      <c r="E193" s="57"/>
      <c r="F193" s="57"/>
    </row>
    <row r="194" spans="1:6" x14ac:dyDescent="0.25">
      <c r="A194" s="55"/>
      <c r="B194" s="56"/>
      <c r="C194" s="56"/>
      <c r="D194" s="56"/>
      <c r="E194" s="57"/>
      <c r="F194" s="57"/>
    </row>
    <row r="195" spans="1:6" x14ac:dyDescent="0.25">
      <c r="A195" s="55"/>
      <c r="B195" s="56"/>
      <c r="C195" s="56"/>
      <c r="D195" s="56"/>
      <c r="E195" s="57"/>
      <c r="F195" s="57"/>
    </row>
    <row r="196" spans="1:6" x14ac:dyDescent="0.25">
      <c r="A196" s="55"/>
      <c r="B196" s="56"/>
      <c r="C196" s="56"/>
      <c r="D196" s="56"/>
      <c r="E196" s="57"/>
      <c r="F196" s="57"/>
    </row>
    <row r="197" spans="1:6" x14ac:dyDescent="0.25">
      <c r="A197" s="55"/>
      <c r="B197" s="56"/>
      <c r="C197" s="56"/>
      <c r="D197" s="56"/>
      <c r="E197" s="57"/>
      <c r="F197" s="57"/>
    </row>
    <row r="198" spans="1:6" x14ac:dyDescent="0.25">
      <c r="A198" s="55"/>
      <c r="B198" s="56"/>
      <c r="C198" s="56"/>
      <c r="D198" s="56"/>
      <c r="E198" s="57"/>
      <c r="F198" s="57"/>
    </row>
    <row r="199" spans="1:6" x14ac:dyDescent="0.25">
      <c r="A199" s="55"/>
      <c r="B199" s="56"/>
      <c r="C199" s="56"/>
      <c r="D199" s="56"/>
      <c r="E199" s="57"/>
      <c r="F199" s="57"/>
    </row>
    <row r="200" spans="1:6" x14ac:dyDescent="0.25">
      <c r="A200" s="55"/>
      <c r="B200" s="56"/>
      <c r="C200" s="56"/>
      <c r="D200" s="56"/>
      <c r="E200" s="57"/>
      <c r="F200" s="57"/>
    </row>
    <row r="201" spans="1:6" x14ac:dyDescent="0.25">
      <c r="A201" s="55"/>
      <c r="B201" s="56"/>
      <c r="C201" s="56"/>
      <c r="D201" s="56"/>
      <c r="E201" s="57"/>
      <c r="F201" s="57"/>
    </row>
    <row r="202" spans="1:6" x14ac:dyDescent="0.25">
      <c r="A202" s="55"/>
      <c r="B202" s="56"/>
      <c r="C202" s="56"/>
      <c r="D202" s="56"/>
      <c r="E202" s="57"/>
      <c r="F202" s="57"/>
    </row>
    <row r="203" spans="1:6" x14ac:dyDescent="0.25">
      <c r="A203" s="55"/>
      <c r="B203" s="56"/>
      <c r="C203" s="56"/>
      <c r="D203" s="56"/>
      <c r="E203" s="57"/>
      <c r="F203" s="57"/>
    </row>
    <row r="204" spans="1:6" x14ac:dyDescent="0.25">
      <c r="A204" s="55"/>
      <c r="B204" s="56"/>
      <c r="C204" s="56"/>
      <c r="D204" s="56"/>
      <c r="E204" s="57"/>
      <c r="F204" s="57"/>
    </row>
    <row r="205" spans="1:6" x14ac:dyDescent="0.25">
      <c r="A205" s="55"/>
      <c r="B205" s="56"/>
      <c r="C205" s="56"/>
      <c r="D205" s="56"/>
      <c r="E205" s="57"/>
      <c r="F205" s="57"/>
    </row>
    <row r="206" spans="1:6" x14ac:dyDescent="0.25">
      <c r="A206" s="55"/>
      <c r="B206" s="56"/>
      <c r="C206" s="56"/>
      <c r="D206" s="56"/>
      <c r="E206" s="57"/>
      <c r="F206" s="57"/>
    </row>
    <row r="207" spans="1:6" x14ac:dyDescent="0.25">
      <c r="A207" s="55"/>
      <c r="B207" s="56"/>
      <c r="C207" s="56"/>
      <c r="D207" s="56"/>
      <c r="E207" s="57"/>
      <c r="F207" s="57"/>
    </row>
    <row r="208" spans="1:6" x14ac:dyDescent="0.25">
      <c r="A208" s="55"/>
      <c r="B208" s="56"/>
      <c r="C208" s="56"/>
      <c r="D208" s="56"/>
      <c r="E208" s="57"/>
      <c r="F208" s="57"/>
    </row>
    <row r="209" spans="1:6" x14ac:dyDescent="0.25">
      <c r="A209" s="55"/>
      <c r="B209" s="56"/>
      <c r="C209" s="56"/>
      <c r="D209" s="56"/>
      <c r="E209" s="57"/>
      <c r="F209" s="57"/>
    </row>
    <row r="210" spans="1:6" x14ac:dyDescent="0.25">
      <c r="A210" s="55"/>
      <c r="B210" s="56"/>
      <c r="C210" s="56"/>
      <c r="D210" s="56"/>
      <c r="E210" s="57"/>
      <c r="F210" s="57"/>
    </row>
    <row r="211" spans="1:6" x14ac:dyDescent="0.25">
      <c r="A211" s="55"/>
      <c r="B211" s="56"/>
      <c r="C211" s="56"/>
      <c r="D211" s="56"/>
      <c r="E211" s="57"/>
      <c r="F211" s="57"/>
    </row>
    <row r="212" spans="1:6" x14ac:dyDescent="0.25">
      <c r="A212" s="55"/>
      <c r="B212" s="56"/>
      <c r="C212" s="56"/>
      <c r="D212" s="56"/>
      <c r="E212" s="57"/>
      <c r="F212" s="57"/>
    </row>
    <row r="213" spans="1:6" x14ac:dyDescent="0.25">
      <c r="A213" s="55"/>
      <c r="B213" s="56"/>
      <c r="C213" s="56"/>
      <c r="D213" s="56"/>
      <c r="E213" s="57"/>
      <c r="F213" s="57"/>
    </row>
    <row r="214" spans="1:6" x14ac:dyDescent="0.25">
      <c r="A214" s="55"/>
      <c r="B214" s="56"/>
      <c r="C214" s="56"/>
      <c r="D214" s="56"/>
      <c r="E214" s="57"/>
      <c r="F214" s="57"/>
    </row>
    <row r="215" spans="1:6" x14ac:dyDescent="0.25">
      <c r="A215" s="55"/>
      <c r="B215" s="56"/>
      <c r="C215" s="56"/>
      <c r="D215" s="56"/>
      <c r="E215" s="57"/>
      <c r="F215" s="57"/>
    </row>
    <row r="216" spans="1:6" x14ac:dyDescent="0.25">
      <c r="A216" s="55"/>
      <c r="B216" s="56"/>
      <c r="C216" s="56"/>
      <c r="D216" s="56"/>
      <c r="E216" s="57"/>
      <c r="F216" s="57"/>
    </row>
    <row r="217" spans="1:6" x14ac:dyDescent="0.25">
      <c r="A217" s="55"/>
      <c r="B217" s="56"/>
      <c r="C217" s="56"/>
      <c r="D217" s="56"/>
      <c r="E217" s="57"/>
      <c r="F217" s="57"/>
    </row>
    <row r="218" spans="1:6" x14ac:dyDescent="0.25">
      <c r="A218" s="55"/>
      <c r="B218" s="56"/>
      <c r="C218" s="56"/>
      <c r="D218" s="56"/>
      <c r="E218" s="57"/>
      <c r="F218" s="57"/>
    </row>
    <row r="219" spans="1:6" x14ac:dyDescent="0.25">
      <c r="A219" s="55"/>
      <c r="B219" s="56"/>
      <c r="C219" s="56"/>
      <c r="D219" s="56"/>
      <c r="E219" s="57"/>
      <c r="F219" s="57"/>
    </row>
    <row r="220" spans="1:6" x14ac:dyDescent="0.25">
      <c r="A220" s="55"/>
      <c r="B220" s="56"/>
      <c r="C220" s="56"/>
      <c r="D220" s="56"/>
      <c r="E220" s="57"/>
      <c r="F220" s="57"/>
    </row>
    <row r="221" spans="1:6" x14ac:dyDescent="0.25">
      <c r="A221" s="55"/>
      <c r="B221" s="56"/>
      <c r="C221" s="56"/>
      <c r="D221" s="56"/>
      <c r="E221" s="57"/>
      <c r="F221" s="57"/>
    </row>
    <row r="222" spans="1:6" x14ac:dyDescent="0.25">
      <c r="A222" s="55"/>
      <c r="B222" s="56"/>
      <c r="C222" s="56"/>
      <c r="D222" s="56"/>
      <c r="E222" s="57"/>
      <c r="F222" s="57"/>
    </row>
    <row r="223" spans="1:6" x14ac:dyDescent="0.25">
      <c r="A223" s="55"/>
      <c r="B223" s="56"/>
      <c r="C223" s="56"/>
      <c r="D223" s="56"/>
      <c r="E223" s="57"/>
      <c r="F223" s="57"/>
    </row>
    <row r="224" spans="1:6" x14ac:dyDescent="0.25">
      <c r="A224" s="55"/>
      <c r="B224" s="56"/>
      <c r="C224" s="56"/>
      <c r="D224" s="56"/>
      <c r="E224" s="57"/>
      <c r="F224" s="57"/>
    </row>
    <row r="225" spans="1:6" x14ac:dyDescent="0.25">
      <c r="A225" s="55"/>
      <c r="B225" s="56"/>
      <c r="C225" s="56"/>
      <c r="D225" s="56"/>
      <c r="E225" s="57"/>
      <c r="F225" s="57"/>
    </row>
    <row r="226" spans="1:6" x14ac:dyDescent="0.25">
      <c r="A226" s="55"/>
      <c r="B226" s="56"/>
      <c r="C226" s="56"/>
      <c r="D226" s="56"/>
      <c r="E226" s="57"/>
      <c r="F226" s="57"/>
    </row>
    <row r="227" spans="1:6" x14ac:dyDescent="0.25">
      <c r="A227" s="55"/>
      <c r="B227" s="56"/>
      <c r="C227" s="56"/>
      <c r="D227" s="56"/>
      <c r="E227" s="57"/>
      <c r="F227" s="57"/>
    </row>
    <row r="228" spans="1:6" x14ac:dyDescent="0.25">
      <c r="A228" s="55"/>
      <c r="B228" s="56"/>
      <c r="C228" s="56"/>
      <c r="D228" s="56"/>
      <c r="E228" s="57"/>
      <c r="F228" s="57"/>
    </row>
    <row r="229" spans="1:6" x14ac:dyDescent="0.25">
      <c r="A229" s="55"/>
      <c r="B229" s="56"/>
      <c r="C229" s="56"/>
      <c r="D229" s="56"/>
      <c r="E229" s="57"/>
      <c r="F229" s="57"/>
    </row>
    <row r="230" spans="1:6" x14ac:dyDescent="0.25">
      <c r="A230" s="55"/>
      <c r="B230" s="56"/>
      <c r="C230" s="56"/>
      <c r="D230" s="56"/>
      <c r="E230" s="57"/>
      <c r="F230" s="57"/>
    </row>
    <row r="231" spans="1:6" x14ac:dyDescent="0.25">
      <c r="A231" s="55"/>
      <c r="B231" s="56"/>
      <c r="C231" s="56"/>
      <c r="D231" s="56"/>
      <c r="E231" s="57"/>
      <c r="F231" s="57"/>
    </row>
    <row r="232" spans="1:6" x14ac:dyDescent="0.25">
      <c r="A232" s="55"/>
      <c r="B232" s="56"/>
      <c r="C232" s="56"/>
      <c r="D232" s="56"/>
      <c r="E232" s="57"/>
      <c r="F232" s="57"/>
    </row>
    <row r="233" spans="1:6" x14ac:dyDescent="0.25">
      <c r="A233" s="55"/>
      <c r="B233" s="56"/>
      <c r="C233" s="56"/>
      <c r="D233" s="56"/>
      <c r="E233" s="57"/>
      <c r="F233" s="57"/>
    </row>
    <row r="234" spans="1:6" x14ac:dyDescent="0.25">
      <c r="A234" s="55"/>
      <c r="B234" s="56"/>
      <c r="C234" s="56"/>
      <c r="D234" s="56"/>
      <c r="E234" s="57"/>
      <c r="F234" s="57"/>
    </row>
    <row r="235" spans="1:6" x14ac:dyDescent="0.25">
      <c r="A235" s="55"/>
      <c r="B235" s="56"/>
      <c r="C235" s="56"/>
      <c r="D235" s="56"/>
      <c r="E235" s="57"/>
      <c r="F235" s="57"/>
    </row>
    <row r="236" spans="1:6" x14ac:dyDescent="0.25">
      <c r="A236" s="55"/>
      <c r="B236" s="56"/>
      <c r="C236" s="56"/>
      <c r="D236" s="56"/>
      <c r="E236" s="57"/>
      <c r="F236" s="57"/>
    </row>
    <row r="237" spans="1:6" x14ac:dyDescent="0.25">
      <c r="A237" s="55"/>
      <c r="B237" s="56"/>
      <c r="C237" s="56"/>
      <c r="D237" s="56"/>
      <c r="E237" s="57"/>
      <c r="F237" s="57"/>
    </row>
    <row r="238" spans="1:6" x14ac:dyDescent="0.25">
      <c r="A238" s="55"/>
      <c r="B238" s="56"/>
      <c r="C238" s="56"/>
      <c r="D238" s="56"/>
      <c r="E238" s="57"/>
      <c r="F238" s="57"/>
    </row>
    <row r="239" spans="1:6" x14ac:dyDescent="0.25">
      <c r="A239" s="55"/>
      <c r="B239" s="56"/>
      <c r="C239" s="56"/>
      <c r="D239" s="56"/>
      <c r="E239" s="57"/>
      <c r="F239" s="57"/>
    </row>
    <row r="240" spans="1:6" x14ac:dyDescent="0.25">
      <c r="A240" s="55"/>
      <c r="B240" s="56"/>
      <c r="C240" s="56"/>
      <c r="D240" s="56"/>
      <c r="E240" s="57"/>
      <c r="F240" s="57"/>
    </row>
    <row r="241" spans="1:6" x14ac:dyDescent="0.25">
      <c r="A241" s="55"/>
      <c r="B241" s="56"/>
      <c r="C241" s="56"/>
      <c r="D241" s="56"/>
      <c r="E241" s="57"/>
      <c r="F241" s="57"/>
    </row>
    <row r="242" spans="1:6" x14ac:dyDescent="0.25">
      <c r="A242" s="55"/>
      <c r="B242" s="56"/>
      <c r="C242" s="56"/>
      <c r="D242" s="56"/>
      <c r="E242" s="57"/>
      <c r="F242" s="57"/>
    </row>
    <row r="243" spans="1:6" x14ac:dyDescent="0.25">
      <c r="A243" s="55"/>
      <c r="B243" s="56"/>
      <c r="C243" s="56"/>
      <c r="D243" s="56"/>
      <c r="E243" s="57"/>
      <c r="F243" s="57"/>
    </row>
    <row r="244" spans="1:6" x14ac:dyDescent="0.25">
      <c r="A244" s="55"/>
      <c r="B244" s="56"/>
      <c r="C244" s="56"/>
      <c r="D244" s="56"/>
      <c r="E244" s="57"/>
      <c r="F244" s="57"/>
    </row>
    <row r="245" spans="1:6" x14ac:dyDescent="0.25">
      <c r="A245" s="55"/>
      <c r="B245" s="56"/>
      <c r="C245" s="56"/>
      <c r="D245" s="56"/>
      <c r="E245" s="57"/>
      <c r="F245" s="57"/>
    </row>
    <row r="246" spans="1:6" x14ac:dyDescent="0.25">
      <c r="A246" s="55"/>
      <c r="B246" s="56"/>
      <c r="C246" s="56"/>
      <c r="D246" s="56"/>
      <c r="E246" s="57"/>
      <c r="F246" s="57"/>
    </row>
    <row r="247" spans="1:6" x14ac:dyDescent="0.25">
      <c r="A247" s="55"/>
      <c r="B247" s="56"/>
      <c r="C247" s="56"/>
      <c r="D247" s="56"/>
      <c r="E247" s="57"/>
      <c r="F247" s="57"/>
    </row>
    <row r="248" spans="1:6" x14ac:dyDescent="0.25">
      <c r="A248" s="55"/>
      <c r="B248" s="56"/>
      <c r="C248" s="56"/>
      <c r="D248" s="56"/>
      <c r="E248" s="57"/>
      <c r="F248" s="57"/>
    </row>
    <row r="249" spans="1:6" x14ac:dyDescent="0.25">
      <c r="A249" s="55"/>
      <c r="B249" s="56"/>
      <c r="C249" s="56"/>
      <c r="D249" s="56"/>
      <c r="E249" s="57"/>
      <c r="F249" s="57"/>
    </row>
    <row r="250" spans="1:6" x14ac:dyDescent="0.25">
      <c r="A250" s="55"/>
      <c r="B250" s="56"/>
      <c r="C250" s="56"/>
      <c r="D250" s="56"/>
      <c r="E250" s="57"/>
      <c r="F250" s="57"/>
    </row>
    <row r="251" spans="1:6" x14ac:dyDescent="0.25">
      <c r="A251" s="55"/>
      <c r="B251" s="56"/>
      <c r="C251" s="56"/>
      <c r="D251" s="56"/>
      <c r="E251" s="57"/>
      <c r="F251" s="57"/>
    </row>
    <row r="252" spans="1:6" x14ac:dyDescent="0.25">
      <c r="A252" s="55"/>
      <c r="B252" s="56"/>
      <c r="C252" s="56"/>
      <c r="D252" s="56"/>
      <c r="E252" s="57"/>
      <c r="F252" s="57"/>
    </row>
    <row r="253" spans="1:6" x14ac:dyDescent="0.25">
      <c r="A253" s="55"/>
      <c r="B253" s="56"/>
      <c r="C253" s="56"/>
      <c r="D253" s="56"/>
      <c r="E253" s="57"/>
      <c r="F253" s="57"/>
    </row>
    <row r="254" spans="1:6" x14ac:dyDescent="0.25">
      <c r="A254" s="55"/>
      <c r="B254" s="56"/>
      <c r="C254" s="56"/>
      <c r="D254" s="56"/>
      <c r="E254" s="57"/>
      <c r="F254" s="57"/>
    </row>
    <row r="255" spans="1:6" x14ac:dyDescent="0.25">
      <c r="A255" s="55"/>
      <c r="B255" s="56"/>
      <c r="C255" s="56"/>
      <c r="D255" s="56"/>
      <c r="E255" s="57"/>
      <c r="F255" s="57"/>
    </row>
    <row r="256" spans="1:6" x14ac:dyDescent="0.25">
      <c r="A256" s="55"/>
      <c r="B256" s="56"/>
      <c r="C256" s="56"/>
      <c r="D256" s="56"/>
      <c r="E256" s="57"/>
      <c r="F256" s="57"/>
    </row>
    <row r="257" spans="1:6" x14ac:dyDescent="0.25">
      <c r="A257" s="55"/>
      <c r="B257" s="56"/>
      <c r="C257" s="56"/>
      <c r="D257" s="56"/>
      <c r="E257" s="57"/>
      <c r="F257" s="57"/>
    </row>
    <row r="258" spans="1:6" x14ac:dyDescent="0.25">
      <c r="A258" s="55"/>
      <c r="B258" s="56"/>
      <c r="C258" s="56"/>
      <c r="D258" s="56"/>
      <c r="E258" s="57"/>
      <c r="F258" s="57"/>
    </row>
    <row r="259" spans="1:6" x14ac:dyDescent="0.25">
      <c r="A259" s="55"/>
      <c r="B259" s="56"/>
      <c r="C259" s="56"/>
      <c r="D259" s="56"/>
      <c r="E259" s="57"/>
      <c r="F259" s="57"/>
    </row>
    <row r="260" spans="1:6" x14ac:dyDescent="0.25">
      <c r="A260" s="55"/>
      <c r="B260" s="56"/>
      <c r="C260" s="56"/>
      <c r="D260" s="56"/>
      <c r="E260" s="57"/>
      <c r="F260" s="57"/>
    </row>
    <row r="261" spans="1:6" x14ac:dyDescent="0.25">
      <c r="A261" s="55"/>
      <c r="B261" s="56"/>
      <c r="C261" s="56"/>
      <c r="D261" s="56"/>
      <c r="E261" s="57"/>
      <c r="F261" s="57"/>
    </row>
    <row r="262" spans="1:6" x14ac:dyDescent="0.25">
      <c r="A262" s="55"/>
      <c r="B262" s="56"/>
      <c r="C262" s="56"/>
      <c r="D262" s="56"/>
      <c r="E262" s="57"/>
      <c r="F262" s="57"/>
    </row>
    <row r="263" spans="1:6" x14ac:dyDescent="0.25">
      <c r="A263" s="55"/>
      <c r="B263" s="56"/>
      <c r="C263" s="56"/>
      <c r="D263" s="56"/>
      <c r="E263" s="57"/>
      <c r="F263" s="57"/>
    </row>
    <row r="264" spans="1:6" x14ac:dyDescent="0.25">
      <c r="A264" s="55"/>
      <c r="B264" s="56"/>
      <c r="C264" s="56"/>
      <c r="D264" s="56"/>
      <c r="E264" s="57"/>
      <c r="F264" s="57"/>
    </row>
    <row r="265" spans="1:6" x14ac:dyDescent="0.25">
      <c r="A265" s="55"/>
      <c r="B265" s="56"/>
      <c r="C265" s="56"/>
      <c r="D265" s="56"/>
      <c r="E265" s="57"/>
      <c r="F265" s="57"/>
    </row>
    <row r="266" spans="1:6" x14ac:dyDescent="0.25">
      <c r="A266" s="55"/>
      <c r="B266" s="56"/>
      <c r="C266" s="56"/>
      <c r="D266" s="56"/>
      <c r="E266" s="57"/>
      <c r="F266" s="57"/>
    </row>
    <row r="267" spans="1:6" x14ac:dyDescent="0.25">
      <c r="A267" s="55"/>
      <c r="B267" s="56"/>
      <c r="C267" s="56"/>
      <c r="D267" s="56"/>
      <c r="E267" s="57"/>
      <c r="F267" s="57"/>
    </row>
    <row r="268" spans="1:6" x14ac:dyDescent="0.25">
      <c r="A268" s="55"/>
      <c r="B268" s="56"/>
      <c r="C268" s="56"/>
      <c r="D268" s="56"/>
      <c r="E268" s="57"/>
      <c r="F268" s="57"/>
    </row>
    <row r="269" spans="1:6" x14ac:dyDescent="0.25">
      <c r="A269" s="55"/>
      <c r="B269" s="56"/>
      <c r="C269" s="56"/>
      <c r="D269" s="56"/>
      <c r="E269" s="57"/>
      <c r="F269" s="57"/>
    </row>
    <row r="270" spans="1:6" x14ac:dyDescent="0.25">
      <c r="A270" s="55"/>
      <c r="B270" s="56"/>
      <c r="C270" s="56"/>
      <c r="D270" s="56"/>
      <c r="E270" s="57"/>
      <c r="F270" s="57"/>
    </row>
    <row r="271" spans="1:6" x14ac:dyDescent="0.25">
      <c r="A271" s="55"/>
      <c r="B271" s="56"/>
      <c r="C271" s="56"/>
      <c r="D271" s="56"/>
      <c r="E271" s="57"/>
      <c r="F271" s="57"/>
    </row>
    <row r="272" spans="1:6" x14ac:dyDescent="0.25">
      <c r="A272" s="55"/>
      <c r="B272" s="56"/>
      <c r="C272" s="56"/>
      <c r="D272" s="56"/>
      <c r="E272" s="57"/>
      <c r="F272" s="57"/>
    </row>
    <row r="273" spans="1:6" x14ac:dyDescent="0.25">
      <c r="A273" s="55"/>
      <c r="B273" s="56"/>
      <c r="C273" s="56"/>
      <c r="D273" s="56"/>
      <c r="E273" s="57"/>
      <c r="F273" s="57"/>
    </row>
    <row r="274" spans="1:6" x14ac:dyDescent="0.25">
      <c r="A274" s="55"/>
      <c r="B274" s="56"/>
      <c r="C274" s="56"/>
      <c r="D274" s="56"/>
      <c r="E274" s="57"/>
      <c r="F274" s="57"/>
    </row>
    <row r="275" spans="1:6" x14ac:dyDescent="0.25">
      <c r="A275" s="55"/>
      <c r="B275" s="56"/>
      <c r="C275" s="56"/>
      <c r="D275" s="56"/>
      <c r="E275" s="57"/>
      <c r="F275" s="57"/>
    </row>
    <row r="276" spans="1:6" x14ac:dyDescent="0.25">
      <c r="A276" s="55"/>
      <c r="B276" s="56"/>
      <c r="C276" s="56"/>
      <c r="D276" s="56"/>
      <c r="E276" s="57"/>
      <c r="F276" s="57"/>
    </row>
    <row r="277" spans="1:6" x14ac:dyDescent="0.25">
      <c r="A277" s="55"/>
      <c r="B277" s="56"/>
      <c r="C277" s="56"/>
      <c r="D277" s="56"/>
      <c r="E277" s="57"/>
      <c r="F277" s="57"/>
    </row>
    <row r="278" spans="1:6" x14ac:dyDescent="0.25">
      <c r="A278" s="55"/>
      <c r="B278" s="56"/>
      <c r="C278" s="56"/>
      <c r="D278" s="56"/>
      <c r="E278" s="57"/>
      <c r="F278" s="57"/>
    </row>
    <row r="279" spans="1:6" x14ac:dyDescent="0.25">
      <c r="A279" s="55"/>
      <c r="B279" s="56"/>
      <c r="C279" s="56"/>
      <c r="D279" s="56"/>
      <c r="E279" s="57"/>
      <c r="F279" s="57"/>
    </row>
    <row r="280" spans="1:6" x14ac:dyDescent="0.25">
      <c r="A280" s="55"/>
      <c r="B280" s="56"/>
      <c r="C280" s="56"/>
      <c r="D280" s="56"/>
      <c r="E280" s="57"/>
      <c r="F280" s="57"/>
    </row>
    <row r="281" spans="1:6" x14ac:dyDescent="0.25">
      <c r="A281" s="55"/>
      <c r="B281" s="56"/>
      <c r="C281" s="56"/>
      <c r="D281" s="56"/>
      <c r="E281" s="57"/>
      <c r="F281" s="57"/>
    </row>
    <row r="282" spans="1:6" x14ac:dyDescent="0.25">
      <c r="A282" s="55"/>
      <c r="B282" s="56"/>
      <c r="C282" s="56"/>
      <c r="D282" s="56"/>
      <c r="E282" s="57"/>
      <c r="F282" s="57"/>
    </row>
    <row r="283" spans="1:6" x14ac:dyDescent="0.25">
      <c r="A283" s="55"/>
      <c r="B283" s="56"/>
      <c r="C283" s="56"/>
      <c r="D283" s="56"/>
      <c r="E283" s="57"/>
      <c r="F283" s="57"/>
    </row>
    <row r="284" spans="1:6" x14ac:dyDescent="0.25">
      <c r="A284" s="55"/>
      <c r="B284" s="56"/>
      <c r="C284" s="56"/>
      <c r="D284" s="56"/>
      <c r="E284" s="57"/>
      <c r="F284" s="57"/>
    </row>
    <row r="285" spans="1:6" x14ac:dyDescent="0.25">
      <c r="A285" s="55"/>
      <c r="B285" s="56"/>
      <c r="C285" s="56"/>
      <c r="D285" s="56"/>
      <c r="E285" s="57"/>
      <c r="F285" s="57"/>
    </row>
    <row r="286" spans="1:6" x14ac:dyDescent="0.25">
      <c r="A286" s="55"/>
      <c r="B286" s="56"/>
      <c r="C286" s="56"/>
      <c r="D286" s="56"/>
      <c r="E286" s="57"/>
      <c r="F286" s="57"/>
    </row>
    <row r="287" spans="1:6" x14ac:dyDescent="0.25">
      <c r="A287" s="55"/>
      <c r="B287" s="56"/>
      <c r="C287" s="56"/>
      <c r="D287" s="56"/>
      <c r="E287" s="57"/>
      <c r="F287" s="57"/>
    </row>
    <row r="288" spans="1:6" x14ac:dyDescent="0.25">
      <c r="A288" s="55"/>
      <c r="B288" s="56"/>
      <c r="C288" s="56"/>
      <c r="D288" s="56"/>
      <c r="E288" s="57"/>
      <c r="F288" s="57"/>
    </row>
    <row r="289" spans="1:6" x14ac:dyDescent="0.25">
      <c r="A289" s="55"/>
      <c r="B289" s="56"/>
      <c r="C289" s="56"/>
      <c r="D289" s="56"/>
      <c r="E289" s="57"/>
      <c r="F289" s="57"/>
    </row>
    <row r="290" spans="1:6" x14ac:dyDescent="0.25">
      <c r="A290" s="55"/>
      <c r="B290" s="56"/>
      <c r="C290" s="56"/>
      <c r="D290" s="56"/>
      <c r="E290" s="57"/>
      <c r="F290" s="57"/>
    </row>
    <row r="291" spans="1:6" x14ac:dyDescent="0.25">
      <c r="A291" s="55"/>
      <c r="B291" s="56"/>
      <c r="C291" s="56"/>
      <c r="D291" s="56"/>
      <c r="E291" s="57"/>
      <c r="F291" s="57"/>
    </row>
    <row r="292" spans="1:6" x14ac:dyDescent="0.25">
      <c r="A292" s="55"/>
      <c r="B292" s="56"/>
      <c r="C292" s="56"/>
      <c r="D292" s="56"/>
      <c r="E292" s="57"/>
      <c r="F292" s="57"/>
    </row>
    <row r="293" spans="1:6" x14ac:dyDescent="0.25">
      <c r="A293" s="55"/>
      <c r="B293" s="56"/>
      <c r="C293" s="56"/>
      <c r="D293" s="56"/>
      <c r="E293" s="57"/>
      <c r="F293" s="57"/>
    </row>
    <row r="294" spans="1:6" x14ac:dyDescent="0.25">
      <c r="A294" s="55"/>
      <c r="B294" s="56"/>
      <c r="C294" s="56"/>
      <c r="D294" s="56"/>
      <c r="E294" s="57"/>
      <c r="F294" s="57"/>
    </row>
    <row r="295" spans="1:6" x14ac:dyDescent="0.25">
      <c r="A295" s="55"/>
      <c r="B295" s="56"/>
      <c r="C295" s="56"/>
      <c r="D295" s="56"/>
      <c r="E295" s="57"/>
      <c r="F295" s="57"/>
    </row>
    <row r="296" spans="1:6" x14ac:dyDescent="0.25">
      <c r="A296" s="55"/>
      <c r="B296" s="56"/>
      <c r="C296" s="56"/>
      <c r="D296" s="56"/>
      <c r="E296" s="57"/>
      <c r="F296" s="57"/>
    </row>
    <row r="297" spans="1:6" x14ac:dyDescent="0.25">
      <c r="A297" s="55"/>
      <c r="B297" s="56"/>
      <c r="C297" s="56"/>
      <c r="D297" s="56"/>
      <c r="E297" s="57"/>
      <c r="F297" s="57"/>
    </row>
    <row r="298" spans="1:6" x14ac:dyDescent="0.25">
      <c r="A298" s="55"/>
      <c r="B298" s="56"/>
      <c r="C298" s="56"/>
      <c r="D298" s="56"/>
      <c r="E298" s="57"/>
      <c r="F298" s="57"/>
    </row>
    <row r="299" spans="1:6" x14ac:dyDescent="0.25">
      <c r="A299" s="55"/>
      <c r="B299" s="56"/>
      <c r="C299" s="56"/>
      <c r="D299" s="56"/>
      <c r="E299" s="57"/>
      <c r="F299" s="57"/>
    </row>
    <row r="300" spans="1:6" x14ac:dyDescent="0.25">
      <c r="A300" s="55"/>
      <c r="B300" s="56"/>
      <c r="C300" s="56"/>
      <c r="D300" s="56"/>
      <c r="E300" s="57"/>
      <c r="F300" s="57"/>
    </row>
    <row r="301" spans="1:6" x14ac:dyDescent="0.25">
      <c r="A301" s="55"/>
      <c r="B301" s="56"/>
      <c r="C301" s="56"/>
      <c r="D301" s="56"/>
      <c r="E301" s="57"/>
      <c r="F301" s="57"/>
    </row>
    <row r="302" spans="1:6" x14ac:dyDescent="0.25">
      <c r="A302" s="55"/>
      <c r="B302" s="56"/>
      <c r="C302" s="56"/>
      <c r="D302" s="56"/>
      <c r="E302" s="57"/>
      <c r="F302" s="57"/>
    </row>
    <row r="303" spans="1:6" x14ac:dyDescent="0.25">
      <c r="A303" s="55"/>
      <c r="B303" s="56"/>
      <c r="C303" s="56"/>
      <c r="D303" s="56"/>
      <c r="E303" s="57"/>
      <c r="F303" s="57"/>
    </row>
    <row r="304" spans="1:6" x14ac:dyDescent="0.25">
      <c r="A304" s="55"/>
      <c r="B304" s="56"/>
      <c r="C304" s="56"/>
      <c r="D304" s="56"/>
      <c r="E304" s="57"/>
      <c r="F304" s="57"/>
    </row>
    <row r="305" spans="1:6" x14ac:dyDescent="0.25">
      <c r="A305" s="55"/>
      <c r="B305" s="56"/>
      <c r="C305" s="56"/>
      <c r="D305" s="56"/>
      <c r="E305" s="57"/>
      <c r="F305" s="57"/>
    </row>
    <row r="306" spans="1:6" x14ac:dyDescent="0.25">
      <c r="A306" s="55"/>
      <c r="B306" s="56"/>
      <c r="C306" s="56"/>
      <c r="D306" s="56"/>
      <c r="E306" s="57"/>
      <c r="F306" s="57"/>
    </row>
    <row r="307" spans="1:6" x14ac:dyDescent="0.25">
      <c r="A307" s="55"/>
      <c r="B307" s="56"/>
      <c r="C307" s="56"/>
      <c r="D307" s="56"/>
      <c r="E307" s="57"/>
      <c r="F307" s="57"/>
    </row>
    <row r="308" spans="1:6" x14ac:dyDescent="0.25">
      <c r="A308" s="55"/>
      <c r="B308" s="56"/>
      <c r="C308" s="56"/>
      <c r="D308" s="56"/>
      <c r="E308" s="57"/>
      <c r="F308" s="57"/>
    </row>
    <row r="309" spans="1:6" x14ac:dyDescent="0.25">
      <c r="A309" s="55"/>
      <c r="B309" s="56"/>
      <c r="C309" s="56"/>
      <c r="D309" s="56"/>
      <c r="E309" s="57"/>
      <c r="F309" s="57"/>
    </row>
    <row r="310" spans="1:6" x14ac:dyDescent="0.25">
      <c r="A310" s="55"/>
      <c r="B310" s="56"/>
      <c r="C310" s="56"/>
      <c r="D310" s="56"/>
      <c r="E310" s="57"/>
      <c r="F310" s="57"/>
    </row>
    <row r="311" spans="1:6" x14ac:dyDescent="0.25">
      <c r="A311" s="55"/>
      <c r="B311" s="56"/>
      <c r="C311" s="56"/>
      <c r="D311" s="56"/>
      <c r="E311" s="57"/>
      <c r="F311" s="57"/>
    </row>
    <row r="312" spans="1:6" x14ac:dyDescent="0.25">
      <c r="A312" s="55"/>
      <c r="B312" s="56"/>
      <c r="C312" s="56"/>
      <c r="D312" s="56"/>
      <c r="E312" s="57"/>
      <c r="F312" s="57"/>
    </row>
    <row r="313" spans="1:6" x14ac:dyDescent="0.25">
      <c r="A313" s="55"/>
      <c r="B313" s="56"/>
      <c r="C313" s="56"/>
      <c r="D313" s="56"/>
      <c r="E313" s="57"/>
      <c r="F313" s="57"/>
    </row>
    <row r="314" spans="1:6" x14ac:dyDescent="0.25">
      <c r="A314" s="55"/>
      <c r="B314" s="56"/>
      <c r="C314" s="56"/>
      <c r="D314" s="56"/>
      <c r="E314" s="57"/>
      <c r="F314" s="57"/>
    </row>
    <row r="315" spans="1:6" x14ac:dyDescent="0.25">
      <c r="A315" s="55"/>
      <c r="B315" s="56"/>
      <c r="C315" s="56"/>
      <c r="D315" s="56"/>
      <c r="E315" s="57"/>
      <c r="F315" s="57"/>
    </row>
    <row r="316" spans="1:6" x14ac:dyDescent="0.25">
      <c r="A316" s="55"/>
      <c r="B316" s="56"/>
      <c r="C316" s="56"/>
      <c r="D316" s="56"/>
      <c r="E316" s="57"/>
      <c r="F316" s="57"/>
    </row>
    <row r="317" spans="1:6" x14ac:dyDescent="0.25">
      <c r="A317" s="55"/>
      <c r="B317" s="56"/>
      <c r="C317" s="56"/>
      <c r="D317" s="56"/>
      <c r="E317" s="57"/>
      <c r="F317" s="57"/>
    </row>
    <row r="318" spans="1:6" x14ac:dyDescent="0.25">
      <c r="A318" s="55"/>
      <c r="B318" s="56"/>
      <c r="C318" s="56"/>
      <c r="D318" s="56"/>
      <c r="E318" s="57"/>
      <c r="F318" s="57"/>
    </row>
    <row r="319" spans="1:6" x14ac:dyDescent="0.25">
      <c r="A319" s="55"/>
      <c r="B319" s="56"/>
      <c r="C319" s="56"/>
      <c r="D319" s="56"/>
      <c r="E319" s="57"/>
      <c r="F319" s="57"/>
    </row>
    <row r="320" spans="1:6" x14ac:dyDescent="0.25">
      <c r="A320" s="55"/>
      <c r="B320" s="56"/>
      <c r="C320" s="56"/>
      <c r="D320" s="56"/>
      <c r="E320" s="57"/>
      <c r="F320" s="57"/>
    </row>
    <row r="321" spans="1:6" x14ac:dyDescent="0.25">
      <c r="A321" s="55"/>
      <c r="B321" s="56"/>
      <c r="C321" s="56"/>
      <c r="D321" s="56"/>
      <c r="E321" s="57"/>
      <c r="F321" s="57"/>
    </row>
    <row r="322" spans="1:6" x14ac:dyDescent="0.25">
      <c r="A322" s="55"/>
      <c r="B322" s="56"/>
      <c r="C322" s="56"/>
      <c r="D322" s="56"/>
      <c r="E322" s="57"/>
      <c r="F322" s="57"/>
    </row>
    <row r="323" spans="1:6" x14ac:dyDescent="0.25">
      <c r="A323" s="55"/>
      <c r="B323" s="56"/>
      <c r="C323" s="56"/>
      <c r="D323" s="56"/>
      <c r="E323" s="57"/>
      <c r="F323" s="57"/>
    </row>
    <row r="324" spans="1:6" x14ac:dyDescent="0.25">
      <c r="A324" s="55"/>
      <c r="B324" s="56"/>
      <c r="C324" s="56"/>
      <c r="D324" s="56"/>
      <c r="E324" s="57"/>
      <c r="F324" s="57"/>
    </row>
    <row r="325" spans="1:6" x14ac:dyDescent="0.25">
      <c r="A325" s="55"/>
      <c r="B325" s="56"/>
      <c r="C325" s="56"/>
      <c r="D325" s="56"/>
      <c r="E325" s="57"/>
      <c r="F325" s="57"/>
    </row>
    <row r="326" spans="1:6" x14ac:dyDescent="0.25">
      <c r="A326" s="55"/>
      <c r="B326" s="56"/>
      <c r="C326" s="56"/>
      <c r="D326" s="56"/>
      <c r="E326" s="57"/>
      <c r="F326" s="57"/>
    </row>
    <row r="327" spans="1:6" x14ac:dyDescent="0.25">
      <c r="A327" s="55"/>
      <c r="B327" s="56"/>
      <c r="C327" s="56"/>
      <c r="D327" s="56"/>
      <c r="E327" s="57"/>
      <c r="F327" s="57"/>
    </row>
    <row r="328" spans="1:6" x14ac:dyDescent="0.25">
      <c r="A328" s="55"/>
      <c r="B328" s="56"/>
      <c r="C328" s="56"/>
      <c r="D328" s="56"/>
      <c r="E328" s="57"/>
      <c r="F328" s="57"/>
    </row>
    <row r="329" spans="1:6" x14ac:dyDescent="0.25">
      <c r="A329" s="55"/>
      <c r="B329" s="56"/>
      <c r="C329" s="56"/>
      <c r="D329" s="56"/>
      <c r="E329" s="57"/>
      <c r="F329" s="57"/>
    </row>
    <row r="330" spans="1:6" x14ac:dyDescent="0.25">
      <c r="A330" s="55"/>
      <c r="B330" s="56"/>
      <c r="C330" s="56"/>
      <c r="D330" s="56"/>
      <c r="E330" s="57"/>
      <c r="F330" s="57"/>
    </row>
    <row r="331" spans="1:6" x14ac:dyDescent="0.25">
      <c r="A331" s="55"/>
      <c r="B331" s="56"/>
      <c r="C331" s="56"/>
      <c r="D331" s="56"/>
      <c r="E331" s="57"/>
      <c r="F331" s="57"/>
    </row>
    <row r="332" spans="1:6" x14ac:dyDescent="0.25">
      <c r="A332" s="55"/>
      <c r="B332" s="56"/>
      <c r="C332" s="56"/>
      <c r="D332" s="56"/>
      <c r="E332" s="57"/>
      <c r="F332" s="57"/>
    </row>
    <row r="333" spans="1:6" x14ac:dyDescent="0.25">
      <c r="A333" s="55"/>
      <c r="B333" s="56"/>
      <c r="C333" s="56"/>
      <c r="D333" s="56"/>
      <c r="E333" s="57"/>
      <c r="F333" s="57"/>
    </row>
    <row r="334" spans="1:6" x14ac:dyDescent="0.25">
      <c r="A334" s="55"/>
      <c r="B334" s="56"/>
      <c r="C334" s="56"/>
      <c r="D334" s="56"/>
      <c r="E334" s="57"/>
      <c r="F334" s="57"/>
    </row>
    <row r="335" spans="1:6" x14ac:dyDescent="0.25">
      <c r="A335" s="55"/>
      <c r="B335" s="56"/>
      <c r="C335" s="56"/>
      <c r="D335" s="56"/>
      <c r="E335" s="57"/>
      <c r="F335" s="57"/>
    </row>
    <row r="336" spans="1:6" x14ac:dyDescent="0.25">
      <c r="A336" s="55"/>
      <c r="B336" s="56"/>
      <c r="C336" s="56"/>
      <c r="D336" s="56"/>
      <c r="E336" s="57"/>
      <c r="F336" s="57"/>
    </row>
    <row r="337" spans="1:6" x14ac:dyDescent="0.25">
      <c r="A337" s="55"/>
      <c r="B337" s="56"/>
      <c r="C337" s="56"/>
      <c r="D337" s="56"/>
      <c r="E337" s="57"/>
      <c r="F337" s="57"/>
    </row>
    <row r="338" spans="1:6" x14ac:dyDescent="0.25">
      <c r="A338" s="55"/>
      <c r="B338" s="56"/>
      <c r="C338" s="56"/>
      <c r="D338" s="56"/>
      <c r="E338" s="57"/>
      <c r="F338" s="57"/>
    </row>
    <row r="339" spans="1:6" x14ac:dyDescent="0.25">
      <c r="A339" s="55"/>
      <c r="B339" s="56"/>
      <c r="C339" s="56"/>
      <c r="D339" s="56"/>
      <c r="E339" s="57"/>
      <c r="F339" s="57"/>
    </row>
    <row r="340" spans="1:6" x14ac:dyDescent="0.25">
      <c r="A340" s="55"/>
      <c r="B340" s="56"/>
      <c r="C340" s="56"/>
      <c r="D340" s="56"/>
      <c r="E340" s="57"/>
      <c r="F340" s="57"/>
    </row>
    <row r="341" spans="1:6" x14ac:dyDescent="0.25">
      <c r="A341" s="55"/>
      <c r="B341" s="56"/>
      <c r="C341" s="56"/>
      <c r="D341" s="56"/>
      <c r="E341" s="57"/>
      <c r="F341" s="57"/>
    </row>
    <row r="342" spans="1:6" x14ac:dyDescent="0.25">
      <c r="A342" s="55"/>
      <c r="B342" s="56"/>
      <c r="C342" s="56"/>
      <c r="D342" s="56"/>
      <c r="E342" s="57"/>
      <c r="F342" s="57"/>
    </row>
    <row r="343" spans="1:6" x14ac:dyDescent="0.25">
      <c r="A343" s="55"/>
      <c r="B343" s="56"/>
      <c r="C343" s="56"/>
      <c r="D343" s="56"/>
      <c r="E343" s="57"/>
      <c r="F343" s="57"/>
    </row>
    <row r="344" spans="1:6" x14ac:dyDescent="0.25">
      <c r="A344" s="55"/>
      <c r="B344" s="56"/>
      <c r="C344" s="56"/>
      <c r="D344" s="56"/>
      <c r="E344" s="57"/>
      <c r="F344" s="57"/>
    </row>
    <row r="345" spans="1:6" x14ac:dyDescent="0.25">
      <c r="A345" s="55"/>
      <c r="B345" s="56"/>
      <c r="C345" s="56"/>
      <c r="D345" s="56"/>
      <c r="E345" s="57"/>
      <c r="F345" s="57"/>
    </row>
    <row r="346" spans="1:6" x14ac:dyDescent="0.25">
      <c r="A346" s="55"/>
      <c r="B346" s="56"/>
      <c r="C346" s="56"/>
      <c r="D346" s="56"/>
      <c r="E346" s="57"/>
      <c r="F346" s="57"/>
    </row>
    <row r="347" spans="1:6" x14ac:dyDescent="0.25">
      <c r="A347" s="55"/>
      <c r="B347" s="56"/>
      <c r="C347" s="56"/>
      <c r="D347" s="56"/>
      <c r="E347" s="57"/>
      <c r="F347" s="57"/>
    </row>
    <row r="348" spans="1:6" x14ac:dyDescent="0.25">
      <c r="A348" s="55"/>
      <c r="B348" s="56"/>
      <c r="C348" s="56"/>
      <c r="D348" s="56"/>
      <c r="E348" s="57"/>
      <c r="F348" s="57"/>
    </row>
    <row r="349" spans="1:6" x14ac:dyDescent="0.25">
      <c r="A349" s="55"/>
      <c r="B349" s="56"/>
      <c r="C349" s="56"/>
      <c r="D349" s="56"/>
      <c r="E349" s="57"/>
      <c r="F349" s="57"/>
    </row>
    <row r="350" spans="1:6" x14ac:dyDescent="0.25">
      <c r="A350" s="55"/>
      <c r="B350" s="56"/>
      <c r="C350" s="56"/>
      <c r="D350" s="56"/>
      <c r="E350" s="57"/>
      <c r="F350" s="57"/>
    </row>
    <row r="351" spans="1:6" x14ac:dyDescent="0.25">
      <c r="A351" s="55"/>
      <c r="B351" s="56"/>
      <c r="C351" s="56"/>
      <c r="D351" s="56"/>
      <c r="E351" s="57"/>
      <c r="F351" s="57"/>
    </row>
    <row r="352" spans="1:6" x14ac:dyDescent="0.25">
      <c r="A352" s="55"/>
      <c r="B352" s="56"/>
      <c r="C352" s="56"/>
      <c r="D352" s="56"/>
      <c r="E352" s="57"/>
      <c r="F352" s="57"/>
    </row>
    <row r="353" spans="1:6" x14ac:dyDescent="0.25">
      <c r="A353" s="55"/>
      <c r="B353" s="56"/>
      <c r="C353" s="56"/>
      <c r="D353" s="56"/>
      <c r="E353" s="57"/>
      <c r="F353" s="57"/>
    </row>
    <row r="354" spans="1:6" x14ac:dyDescent="0.25">
      <c r="A354" s="55"/>
      <c r="B354" s="56"/>
      <c r="C354" s="56"/>
      <c r="D354" s="56"/>
      <c r="E354" s="57"/>
      <c r="F354" s="57"/>
    </row>
    <row r="355" spans="1:6" x14ac:dyDescent="0.25">
      <c r="A355" s="55"/>
      <c r="B355" s="56"/>
      <c r="C355" s="56"/>
      <c r="D355" s="56"/>
      <c r="E355" s="57"/>
      <c r="F355" s="57"/>
    </row>
    <row r="356" spans="1:6" x14ac:dyDescent="0.25">
      <c r="A356" s="55"/>
      <c r="B356" s="56"/>
      <c r="C356" s="56"/>
      <c r="D356" s="56"/>
      <c r="E356" s="57"/>
      <c r="F356" s="57"/>
    </row>
    <row r="357" spans="1:6" x14ac:dyDescent="0.25">
      <c r="A357" s="55"/>
      <c r="B357" s="56"/>
      <c r="C357" s="56"/>
      <c r="D357" s="56"/>
      <c r="E357" s="57"/>
      <c r="F357" s="57"/>
    </row>
    <row r="358" spans="1:6" x14ac:dyDescent="0.25">
      <c r="A358" s="55"/>
      <c r="B358" s="56"/>
      <c r="C358" s="56"/>
      <c r="D358" s="56"/>
      <c r="E358" s="57"/>
      <c r="F358" s="57"/>
    </row>
    <row r="359" spans="1:6" x14ac:dyDescent="0.25">
      <c r="A359" s="55"/>
      <c r="B359" s="56"/>
      <c r="C359" s="56"/>
      <c r="D359" s="56"/>
      <c r="E359" s="57"/>
      <c r="F359" s="57"/>
    </row>
    <row r="360" spans="1:6" x14ac:dyDescent="0.25">
      <c r="A360" s="55"/>
      <c r="B360" s="56"/>
      <c r="C360" s="56"/>
      <c r="D360" s="56"/>
      <c r="E360" s="57"/>
      <c r="F360" s="57"/>
    </row>
    <row r="361" spans="1:6" x14ac:dyDescent="0.25">
      <c r="A361" s="55"/>
      <c r="B361" s="56"/>
      <c r="C361" s="56"/>
      <c r="D361" s="56"/>
      <c r="E361" s="57"/>
      <c r="F361" s="57"/>
    </row>
    <row r="362" spans="1:6" x14ac:dyDescent="0.25">
      <c r="A362" s="55"/>
      <c r="B362" s="56"/>
      <c r="C362" s="56"/>
      <c r="D362" s="56"/>
      <c r="E362" s="57"/>
      <c r="F362" s="57"/>
    </row>
    <row r="363" spans="1:6" x14ac:dyDescent="0.25">
      <c r="A363" s="55"/>
      <c r="B363" s="56"/>
      <c r="C363" s="56"/>
      <c r="D363" s="56"/>
      <c r="E363" s="57"/>
      <c r="F363" s="57"/>
    </row>
    <row r="364" spans="1:6" x14ac:dyDescent="0.25">
      <c r="A364" s="55"/>
      <c r="B364" s="56"/>
      <c r="C364" s="56"/>
      <c r="D364" s="56"/>
      <c r="E364" s="57"/>
      <c r="F364" s="57"/>
    </row>
    <row r="365" spans="1:6" x14ac:dyDescent="0.25">
      <c r="A365" s="55"/>
      <c r="B365" s="56"/>
      <c r="C365" s="56"/>
      <c r="D365" s="56"/>
      <c r="E365" s="57"/>
      <c r="F365" s="57"/>
    </row>
    <row r="366" spans="1:6" x14ac:dyDescent="0.25">
      <c r="A366" s="55"/>
      <c r="B366" s="56"/>
      <c r="C366" s="56"/>
      <c r="D366" s="56"/>
      <c r="E366" s="57"/>
      <c r="F366" s="57"/>
    </row>
    <row r="367" spans="1:6" x14ac:dyDescent="0.25">
      <c r="A367" s="55"/>
      <c r="B367" s="56"/>
      <c r="C367" s="56"/>
      <c r="D367" s="56"/>
      <c r="E367" s="57"/>
      <c r="F367" s="57"/>
    </row>
    <row r="368" spans="1:6" x14ac:dyDescent="0.25">
      <c r="A368" s="55"/>
      <c r="B368" s="56"/>
      <c r="C368" s="56"/>
      <c r="D368" s="56"/>
      <c r="E368" s="57"/>
      <c r="F368" s="57"/>
    </row>
    <row r="369" spans="1:6" x14ac:dyDescent="0.25">
      <c r="A369" s="55"/>
      <c r="B369" s="56"/>
      <c r="C369" s="56"/>
      <c r="D369" s="56"/>
      <c r="E369" s="57"/>
      <c r="F369" s="57"/>
    </row>
    <row r="370" spans="1:6" x14ac:dyDescent="0.25">
      <c r="A370" s="55"/>
      <c r="B370" s="56"/>
      <c r="C370" s="56"/>
      <c r="D370" s="56"/>
      <c r="E370" s="57"/>
      <c r="F370" s="57"/>
    </row>
    <row r="371" spans="1:6" x14ac:dyDescent="0.25">
      <c r="A371" s="55"/>
      <c r="B371" s="56"/>
      <c r="C371" s="56"/>
      <c r="D371" s="56"/>
      <c r="E371" s="57"/>
      <c r="F371" s="57"/>
    </row>
    <row r="372" spans="1:6" x14ac:dyDescent="0.25">
      <c r="A372" s="55"/>
      <c r="B372" s="56"/>
      <c r="C372" s="56"/>
      <c r="D372" s="56"/>
      <c r="E372" s="57"/>
      <c r="F372" s="57"/>
    </row>
    <row r="373" spans="1:6" x14ac:dyDescent="0.25">
      <c r="A373" s="55"/>
      <c r="B373" s="56"/>
      <c r="C373" s="56"/>
      <c r="D373" s="56"/>
      <c r="E373" s="57"/>
      <c r="F373" s="57"/>
    </row>
    <row r="374" spans="1:6" x14ac:dyDescent="0.25">
      <c r="A374" s="55"/>
      <c r="B374" s="56"/>
      <c r="C374" s="56"/>
      <c r="D374" s="56"/>
      <c r="E374" s="57"/>
      <c r="F374" s="57"/>
    </row>
    <row r="375" spans="1:6" x14ac:dyDescent="0.25">
      <c r="A375" s="55"/>
      <c r="B375" s="56"/>
      <c r="C375" s="56"/>
      <c r="D375" s="56"/>
      <c r="E375" s="57"/>
      <c r="F375" s="57"/>
    </row>
    <row r="376" spans="1:6" x14ac:dyDescent="0.25">
      <c r="A376" s="55"/>
      <c r="B376" s="56"/>
      <c r="C376" s="56"/>
      <c r="D376" s="56"/>
      <c r="E376" s="57"/>
      <c r="F376" s="57"/>
    </row>
    <row r="377" spans="1:6" x14ac:dyDescent="0.25">
      <c r="A377" s="55"/>
      <c r="B377" s="56"/>
      <c r="C377" s="56"/>
      <c r="D377" s="56"/>
      <c r="E377" s="57"/>
      <c r="F377" s="57"/>
    </row>
    <row r="378" spans="1:6" x14ac:dyDescent="0.25">
      <c r="A378" s="55"/>
      <c r="B378" s="56"/>
      <c r="C378" s="56"/>
      <c r="D378" s="56"/>
      <c r="E378" s="57"/>
      <c r="F378" s="57"/>
    </row>
    <row r="379" spans="1:6" x14ac:dyDescent="0.25">
      <c r="A379" s="55"/>
      <c r="B379" s="56"/>
      <c r="C379" s="56"/>
      <c r="D379" s="56"/>
      <c r="E379" s="57"/>
      <c r="F379" s="57"/>
    </row>
    <row r="380" spans="1:6" x14ac:dyDescent="0.25">
      <c r="A380" s="55"/>
      <c r="B380" s="56"/>
      <c r="C380" s="56"/>
      <c r="D380" s="56"/>
      <c r="E380" s="57"/>
      <c r="F380" s="57"/>
    </row>
    <row r="381" spans="1:6" x14ac:dyDescent="0.25">
      <c r="A381" s="55"/>
      <c r="B381" s="56"/>
      <c r="C381" s="56"/>
      <c r="D381" s="56"/>
      <c r="E381" s="57"/>
      <c r="F381" s="57"/>
    </row>
    <row r="382" spans="1:6" x14ac:dyDescent="0.25">
      <c r="A382" s="55"/>
      <c r="B382" s="56"/>
      <c r="C382" s="56"/>
      <c r="D382" s="56"/>
      <c r="E382" s="57"/>
      <c r="F382" s="57"/>
    </row>
    <row r="383" spans="1:6" x14ac:dyDescent="0.25">
      <c r="A383" s="55"/>
      <c r="B383" s="56"/>
      <c r="C383" s="56"/>
      <c r="D383" s="56"/>
      <c r="E383" s="57"/>
      <c r="F383" s="57"/>
    </row>
    <row r="384" spans="1:6" x14ac:dyDescent="0.25">
      <c r="A384" s="55"/>
      <c r="B384" s="56"/>
      <c r="C384" s="56"/>
      <c r="D384" s="56"/>
      <c r="E384" s="57"/>
      <c r="F384" s="57"/>
    </row>
    <row r="385" spans="1:6" x14ac:dyDescent="0.25">
      <c r="A385" s="55"/>
      <c r="B385" s="56"/>
      <c r="C385" s="56"/>
      <c r="D385" s="56"/>
      <c r="E385" s="57"/>
      <c r="F385" s="57"/>
    </row>
    <row r="386" spans="1:6" x14ac:dyDescent="0.25">
      <c r="A386" s="55"/>
      <c r="B386" s="56"/>
      <c r="C386" s="56"/>
      <c r="D386" s="56"/>
      <c r="E386" s="57"/>
      <c r="F386" s="57"/>
    </row>
    <row r="387" spans="1:6" x14ac:dyDescent="0.25">
      <c r="A387" s="55"/>
      <c r="B387" s="56"/>
      <c r="C387" s="56"/>
      <c r="D387" s="56"/>
      <c r="E387" s="57"/>
      <c r="F387" s="57"/>
    </row>
    <row r="388" spans="1:6" x14ac:dyDescent="0.25">
      <c r="A388" s="55"/>
      <c r="B388" s="56"/>
      <c r="C388" s="56"/>
      <c r="D388" s="56"/>
      <c r="E388" s="57"/>
      <c r="F388" s="57"/>
    </row>
    <row r="389" spans="1:6" x14ac:dyDescent="0.25">
      <c r="A389" s="55"/>
      <c r="B389" s="56"/>
      <c r="C389" s="56"/>
      <c r="D389" s="56"/>
      <c r="E389" s="57"/>
      <c r="F389" s="57"/>
    </row>
    <row r="390" spans="1:6" x14ac:dyDescent="0.25">
      <c r="A390" s="55"/>
      <c r="B390" s="56"/>
      <c r="C390" s="56"/>
      <c r="D390" s="56"/>
      <c r="E390" s="57"/>
      <c r="F390" s="57"/>
    </row>
    <row r="391" spans="1:6" x14ac:dyDescent="0.25">
      <c r="A391" s="55"/>
      <c r="B391" s="56"/>
      <c r="C391" s="56"/>
      <c r="D391" s="56"/>
      <c r="E391" s="57"/>
      <c r="F391" s="57"/>
    </row>
    <row r="392" spans="1:6" x14ac:dyDescent="0.25">
      <c r="A392" s="55"/>
      <c r="B392" s="56"/>
      <c r="C392" s="56"/>
      <c r="D392" s="56"/>
      <c r="E392" s="57"/>
      <c r="F392" s="57"/>
    </row>
    <row r="393" spans="1:6" x14ac:dyDescent="0.25">
      <c r="A393" s="55"/>
      <c r="B393" s="56"/>
      <c r="C393" s="56"/>
      <c r="D393" s="56"/>
      <c r="E393" s="57"/>
      <c r="F393" s="57"/>
    </row>
    <row r="394" spans="1:6" x14ac:dyDescent="0.25">
      <c r="A394" s="55"/>
      <c r="B394" s="56"/>
      <c r="C394" s="56"/>
      <c r="D394" s="56"/>
      <c r="E394" s="57"/>
      <c r="F394" s="57"/>
    </row>
    <row r="395" spans="1:6" x14ac:dyDescent="0.25">
      <c r="A395" s="55"/>
      <c r="B395" s="56"/>
      <c r="C395" s="56"/>
      <c r="D395" s="56"/>
      <c r="E395" s="57"/>
      <c r="F395" s="57"/>
    </row>
    <row r="396" spans="1:6" x14ac:dyDescent="0.25">
      <c r="A396" s="55"/>
      <c r="B396" s="56"/>
      <c r="C396" s="56"/>
      <c r="D396" s="56"/>
      <c r="E396" s="57"/>
      <c r="F396" s="57"/>
    </row>
    <row r="397" spans="1:6" x14ac:dyDescent="0.25">
      <c r="A397" s="55"/>
      <c r="B397" s="56"/>
      <c r="C397" s="56"/>
      <c r="D397" s="56"/>
      <c r="E397" s="57"/>
      <c r="F397" s="57"/>
    </row>
    <row r="398" spans="1:6" x14ac:dyDescent="0.25">
      <c r="A398" s="55"/>
      <c r="B398" s="56"/>
      <c r="C398" s="56"/>
      <c r="D398" s="56"/>
      <c r="E398" s="57"/>
      <c r="F398" s="57"/>
    </row>
    <row r="399" spans="1:6" x14ac:dyDescent="0.25">
      <c r="A399" s="55"/>
      <c r="B399" s="56"/>
      <c r="C399" s="56"/>
      <c r="D399" s="56"/>
      <c r="E399" s="57"/>
      <c r="F399" s="57"/>
    </row>
    <row r="400" spans="1:6" x14ac:dyDescent="0.25">
      <c r="A400" s="55"/>
      <c r="B400" s="56"/>
      <c r="C400" s="56"/>
      <c r="D400" s="56"/>
      <c r="E400" s="57"/>
      <c r="F400" s="57"/>
    </row>
    <row r="401" spans="1:6" x14ac:dyDescent="0.25">
      <c r="A401" s="55"/>
      <c r="B401" s="56"/>
      <c r="C401" s="56"/>
      <c r="D401" s="56"/>
      <c r="E401" s="57"/>
      <c r="F401" s="57"/>
    </row>
    <row r="402" spans="1:6" x14ac:dyDescent="0.25">
      <c r="A402" s="55"/>
      <c r="B402" s="56"/>
      <c r="C402" s="56"/>
      <c r="D402" s="56"/>
      <c r="E402" s="57"/>
      <c r="F402" s="57"/>
    </row>
    <row r="403" spans="1:6" x14ac:dyDescent="0.25">
      <c r="A403" s="55"/>
      <c r="B403" s="56"/>
      <c r="C403" s="56"/>
      <c r="D403" s="56"/>
      <c r="E403" s="57"/>
      <c r="F403" s="57"/>
    </row>
    <row r="404" spans="1:6" x14ac:dyDescent="0.25">
      <c r="A404" s="55"/>
      <c r="B404" s="56"/>
      <c r="C404" s="56"/>
      <c r="D404" s="56"/>
      <c r="E404" s="57"/>
      <c r="F404" s="57"/>
    </row>
    <row r="405" spans="1:6" x14ac:dyDescent="0.25">
      <c r="A405" s="55"/>
      <c r="B405" s="56"/>
      <c r="C405" s="56"/>
      <c r="D405" s="56"/>
      <c r="E405" s="57"/>
      <c r="F405" s="57"/>
    </row>
    <row r="406" spans="1:6" x14ac:dyDescent="0.25">
      <c r="A406" s="55"/>
      <c r="B406" s="56"/>
      <c r="C406" s="56"/>
      <c r="D406" s="56"/>
      <c r="E406" s="57"/>
      <c r="F406" s="57"/>
    </row>
    <row r="407" spans="1:6" x14ac:dyDescent="0.25">
      <c r="A407" s="55"/>
      <c r="B407" s="56"/>
      <c r="C407" s="56"/>
      <c r="D407" s="56"/>
      <c r="E407" s="57"/>
      <c r="F407" s="57"/>
    </row>
    <row r="408" spans="1:6" x14ac:dyDescent="0.25">
      <c r="A408" s="55"/>
      <c r="B408" s="56"/>
      <c r="C408" s="56"/>
      <c r="D408" s="56"/>
      <c r="E408" s="57"/>
      <c r="F408" s="57"/>
    </row>
    <row r="409" spans="1:6" x14ac:dyDescent="0.25">
      <c r="A409" s="55"/>
      <c r="B409" s="56"/>
      <c r="C409" s="56"/>
      <c r="D409" s="56"/>
      <c r="E409" s="57"/>
      <c r="F409" s="57"/>
    </row>
    <row r="410" spans="1:6" x14ac:dyDescent="0.25">
      <c r="A410" s="55"/>
      <c r="B410" s="56"/>
      <c r="C410" s="56"/>
      <c r="D410" s="56"/>
      <c r="E410" s="57"/>
      <c r="F410" s="57"/>
    </row>
    <row r="411" spans="1:6" x14ac:dyDescent="0.25">
      <c r="A411" s="55"/>
      <c r="B411" s="56"/>
      <c r="C411" s="56"/>
      <c r="D411" s="56"/>
      <c r="E411" s="57"/>
      <c r="F411" s="57"/>
    </row>
    <row r="412" spans="1:6" x14ac:dyDescent="0.25">
      <c r="A412" s="55"/>
      <c r="B412" s="56"/>
      <c r="C412" s="56"/>
      <c r="D412" s="56"/>
      <c r="E412" s="57"/>
      <c r="F412" s="57"/>
    </row>
    <row r="413" spans="1:6" x14ac:dyDescent="0.25">
      <c r="A413" s="55"/>
      <c r="B413" s="56"/>
      <c r="C413" s="56"/>
      <c r="D413" s="56"/>
      <c r="E413" s="57"/>
      <c r="F413" s="57"/>
    </row>
    <row r="414" spans="1:6" x14ac:dyDescent="0.25">
      <c r="A414" s="55"/>
      <c r="B414" s="56"/>
      <c r="C414" s="56"/>
      <c r="D414" s="56"/>
      <c r="E414" s="57"/>
      <c r="F414" s="57"/>
    </row>
    <row r="415" spans="1:6" x14ac:dyDescent="0.25">
      <c r="A415" s="55"/>
      <c r="B415" s="56"/>
      <c r="C415" s="56"/>
      <c r="D415" s="56"/>
      <c r="E415" s="57"/>
      <c r="F415" s="57"/>
    </row>
    <row r="416" spans="1:6" x14ac:dyDescent="0.25">
      <c r="A416" s="55"/>
      <c r="B416" s="56"/>
      <c r="C416" s="56"/>
      <c r="D416" s="56"/>
      <c r="E416" s="57"/>
      <c r="F416" s="57"/>
    </row>
    <row r="417" spans="1:6" x14ac:dyDescent="0.25">
      <c r="A417" s="55"/>
      <c r="B417" s="56"/>
      <c r="C417" s="56"/>
      <c r="D417" s="56"/>
      <c r="E417" s="57"/>
      <c r="F417" s="57"/>
    </row>
    <row r="418" spans="1:6" x14ac:dyDescent="0.25">
      <c r="A418" s="55"/>
      <c r="B418" s="56"/>
      <c r="C418" s="56"/>
      <c r="D418" s="56"/>
      <c r="E418" s="57"/>
      <c r="F418" s="57"/>
    </row>
    <row r="419" spans="1:6" x14ac:dyDescent="0.25">
      <c r="A419" s="55"/>
      <c r="B419" s="56"/>
      <c r="C419" s="56"/>
      <c r="D419" s="56"/>
      <c r="E419" s="57"/>
      <c r="F419" s="57"/>
    </row>
    <row r="420" spans="1:6" x14ac:dyDescent="0.25">
      <c r="A420" s="55"/>
      <c r="B420" s="56"/>
      <c r="C420" s="56"/>
      <c r="D420" s="56"/>
      <c r="E420" s="57"/>
      <c r="F420" s="57"/>
    </row>
    <row r="421" spans="1:6" x14ac:dyDescent="0.25">
      <c r="A421" s="55"/>
      <c r="B421" s="56"/>
      <c r="C421" s="56"/>
      <c r="D421" s="56"/>
      <c r="E421" s="57"/>
      <c r="F421" s="57"/>
    </row>
    <row r="422" spans="1:6" x14ac:dyDescent="0.25">
      <c r="A422" s="55"/>
      <c r="B422" s="56"/>
      <c r="C422" s="56"/>
      <c r="D422" s="56"/>
      <c r="E422" s="57"/>
      <c r="F422" s="57"/>
    </row>
    <row r="423" spans="1:6" x14ac:dyDescent="0.25">
      <c r="A423" s="55"/>
      <c r="B423" s="56"/>
      <c r="C423" s="56"/>
      <c r="D423" s="56"/>
      <c r="E423" s="57"/>
      <c r="F423" s="57"/>
    </row>
    <row r="424" spans="1:6" x14ac:dyDescent="0.25">
      <c r="A424" s="55"/>
      <c r="B424" s="56"/>
      <c r="C424" s="56"/>
      <c r="D424" s="56"/>
      <c r="E424" s="57"/>
      <c r="F424" s="57"/>
    </row>
    <row r="425" spans="1:6" x14ac:dyDescent="0.25">
      <c r="A425" s="55"/>
      <c r="B425" s="56"/>
      <c r="C425" s="56"/>
      <c r="D425" s="56"/>
      <c r="E425" s="57"/>
      <c r="F425" s="57"/>
    </row>
    <row r="426" spans="1:6" x14ac:dyDescent="0.25">
      <c r="A426" s="55"/>
      <c r="B426" s="56"/>
      <c r="C426" s="56"/>
      <c r="D426" s="56"/>
      <c r="E426" s="57"/>
      <c r="F426" s="57"/>
    </row>
    <row r="427" spans="1:6" x14ac:dyDescent="0.25">
      <c r="A427" s="55"/>
      <c r="B427" s="56"/>
      <c r="C427" s="56"/>
      <c r="D427" s="56"/>
      <c r="E427" s="57"/>
      <c r="F427" s="57"/>
    </row>
    <row r="428" spans="1:6" x14ac:dyDescent="0.25">
      <c r="A428" s="55"/>
      <c r="B428" s="56"/>
      <c r="C428" s="56"/>
      <c r="D428" s="56"/>
      <c r="E428" s="57"/>
      <c r="F428" s="57"/>
    </row>
    <row r="429" spans="1:6" x14ac:dyDescent="0.25">
      <c r="A429" s="55"/>
      <c r="B429" s="56"/>
      <c r="C429" s="56"/>
      <c r="D429" s="56"/>
      <c r="E429" s="57"/>
      <c r="F429" s="57"/>
    </row>
    <row r="430" spans="1:6" x14ac:dyDescent="0.25">
      <c r="A430" s="55"/>
      <c r="B430" s="56"/>
      <c r="C430" s="56"/>
      <c r="D430" s="56"/>
      <c r="E430" s="57"/>
      <c r="F430" s="57"/>
    </row>
    <row r="431" spans="1:6" x14ac:dyDescent="0.25">
      <c r="A431" s="55"/>
      <c r="B431" s="56"/>
      <c r="C431" s="56"/>
      <c r="D431" s="56"/>
      <c r="E431" s="57"/>
      <c r="F431" s="57"/>
    </row>
    <row r="432" spans="1:6" x14ac:dyDescent="0.25">
      <c r="A432" s="55"/>
      <c r="B432" s="56"/>
      <c r="C432" s="56"/>
      <c r="D432" s="56"/>
      <c r="E432" s="57"/>
      <c r="F432" s="57"/>
    </row>
    <row r="433" spans="1:6" x14ac:dyDescent="0.25">
      <c r="A433" s="55"/>
      <c r="B433" s="56"/>
      <c r="C433" s="56"/>
      <c r="D433" s="56"/>
      <c r="E433" s="57"/>
      <c r="F433" s="57"/>
    </row>
    <row r="434" spans="1:6" x14ac:dyDescent="0.25">
      <c r="A434" s="55"/>
      <c r="B434" s="56"/>
      <c r="C434" s="56"/>
      <c r="D434" s="56"/>
      <c r="E434" s="57"/>
      <c r="F434" s="57"/>
    </row>
    <row r="435" spans="1:6" x14ac:dyDescent="0.25">
      <c r="A435" s="55"/>
      <c r="B435" s="56"/>
      <c r="C435" s="56"/>
      <c r="D435" s="56"/>
      <c r="E435" s="57"/>
      <c r="F435" s="57"/>
    </row>
    <row r="436" spans="1:6" x14ac:dyDescent="0.25">
      <c r="A436" s="55"/>
      <c r="B436" s="56"/>
      <c r="C436" s="56"/>
      <c r="D436" s="56"/>
      <c r="E436" s="57"/>
      <c r="F436" s="57"/>
    </row>
    <row r="437" spans="1:6" x14ac:dyDescent="0.25">
      <c r="A437" s="55"/>
      <c r="B437" s="56"/>
      <c r="C437" s="56"/>
      <c r="D437" s="56"/>
      <c r="E437" s="57"/>
      <c r="F437" s="57"/>
    </row>
    <row r="438" spans="1:6" x14ac:dyDescent="0.25">
      <c r="A438" s="55"/>
      <c r="B438" s="56"/>
      <c r="C438" s="56"/>
      <c r="D438" s="56"/>
      <c r="E438" s="57"/>
      <c r="F438" s="57"/>
    </row>
    <row r="439" spans="1:6" x14ac:dyDescent="0.25">
      <c r="A439" s="55"/>
      <c r="B439" s="56"/>
      <c r="C439" s="56"/>
      <c r="D439" s="56"/>
      <c r="E439" s="57"/>
      <c r="F439" s="57"/>
    </row>
    <row r="440" spans="1:6" x14ac:dyDescent="0.25">
      <c r="A440" s="55"/>
      <c r="B440" s="56"/>
      <c r="C440" s="56"/>
      <c r="D440" s="56"/>
      <c r="E440" s="57"/>
      <c r="F440" s="57"/>
    </row>
    <row r="441" spans="1:6" x14ac:dyDescent="0.25">
      <c r="A441" s="55"/>
      <c r="B441" s="56"/>
      <c r="C441" s="56"/>
      <c r="D441" s="56"/>
      <c r="E441" s="57"/>
      <c r="F441" s="57"/>
    </row>
    <row r="442" spans="1:6" x14ac:dyDescent="0.25">
      <c r="A442" s="55"/>
      <c r="B442" s="56"/>
      <c r="C442" s="56"/>
      <c r="D442" s="56"/>
      <c r="E442" s="57"/>
      <c r="F442" s="57"/>
    </row>
    <row r="443" spans="1:6" x14ac:dyDescent="0.25">
      <c r="A443" s="55"/>
      <c r="B443" s="56"/>
      <c r="C443" s="56"/>
      <c r="D443" s="56"/>
      <c r="E443" s="57"/>
      <c r="F443" s="57"/>
    </row>
    <row r="444" spans="1:6" x14ac:dyDescent="0.25">
      <c r="A444" s="55"/>
      <c r="B444" s="56"/>
      <c r="C444" s="56"/>
      <c r="D444" s="56"/>
      <c r="E444" s="57"/>
      <c r="F444" s="57"/>
    </row>
    <row r="445" spans="1:6" x14ac:dyDescent="0.25">
      <c r="A445" s="55"/>
      <c r="B445" s="56"/>
      <c r="C445" s="56"/>
      <c r="D445" s="56"/>
      <c r="E445" s="57"/>
      <c r="F445" s="57"/>
    </row>
    <row r="446" spans="1:6" x14ac:dyDescent="0.25">
      <c r="A446" s="55"/>
      <c r="B446" s="56"/>
      <c r="C446" s="56"/>
      <c r="D446" s="56"/>
      <c r="E446" s="57"/>
      <c r="F446" s="57"/>
    </row>
    <row r="447" spans="1:6" x14ac:dyDescent="0.25">
      <c r="A447" s="55"/>
      <c r="B447" s="56"/>
      <c r="C447" s="56"/>
      <c r="D447" s="56"/>
      <c r="E447" s="57"/>
      <c r="F447" s="57"/>
    </row>
    <row r="448" spans="1:6" x14ac:dyDescent="0.25">
      <c r="A448" s="55"/>
      <c r="B448" s="56"/>
      <c r="C448" s="56"/>
      <c r="D448" s="56"/>
      <c r="E448" s="57"/>
      <c r="F448" s="57"/>
    </row>
    <row r="449" spans="1:6" x14ac:dyDescent="0.25">
      <c r="A449" s="55"/>
      <c r="B449" s="56"/>
      <c r="C449" s="56"/>
      <c r="D449" s="56"/>
      <c r="E449" s="57"/>
      <c r="F449" s="57"/>
    </row>
    <row r="450" spans="1:6" x14ac:dyDescent="0.25">
      <c r="A450" s="55"/>
      <c r="B450" s="56"/>
      <c r="C450" s="56"/>
      <c r="D450" s="56"/>
      <c r="E450" s="57"/>
      <c r="F450" s="57"/>
    </row>
    <row r="451" spans="1:6" x14ac:dyDescent="0.25">
      <c r="A451" s="55"/>
      <c r="B451" s="56"/>
      <c r="C451" s="56"/>
      <c r="D451" s="56"/>
      <c r="E451" s="57"/>
      <c r="F451" s="57"/>
    </row>
    <row r="452" spans="1:6" x14ac:dyDescent="0.25">
      <c r="A452" s="55"/>
      <c r="B452" s="56"/>
      <c r="C452" s="56"/>
      <c r="D452" s="56"/>
      <c r="E452" s="57"/>
      <c r="F452" s="57"/>
    </row>
    <row r="453" spans="1:6" x14ac:dyDescent="0.25">
      <c r="A453" s="55"/>
      <c r="B453" s="56"/>
      <c r="C453" s="56"/>
      <c r="D453" s="56"/>
      <c r="E453" s="57"/>
      <c r="F453" s="57"/>
    </row>
    <row r="454" spans="1:6" x14ac:dyDescent="0.25">
      <c r="A454" s="55"/>
      <c r="B454" s="56"/>
      <c r="C454" s="56"/>
      <c r="D454" s="56"/>
      <c r="E454" s="57"/>
      <c r="F454" s="57"/>
    </row>
    <row r="455" spans="1:6" x14ac:dyDescent="0.25">
      <c r="A455" s="55"/>
      <c r="B455" s="56"/>
      <c r="C455" s="56"/>
      <c r="D455" s="56"/>
      <c r="E455" s="57"/>
      <c r="F455" s="57"/>
    </row>
    <row r="456" spans="1:6" x14ac:dyDescent="0.25">
      <c r="A456" s="55"/>
      <c r="B456" s="56"/>
      <c r="C456" s="56"/>
      <c r="D456" s="56"/>
      <c r="E456" s="57"/>
      <c r="F456" s="57"/>
    </row>
    <row r="457" spans="1:6" x14ac:dyDescent="0.25">
      <c r="A457" s="55"/>
      <c r="B457" s="56"/>
      <c r="C457" s="56"/>
      <c r="D457" s="56"/>
      <c r="E457" s="57"/>
      <c r="F457" s="57"/>
    </row>
    <row r="458" spans="1:6" x14ac:dyDescent="0.25">
      <c r="A458" s="55"/>
      <c r="B458" s="56"/>
      <c r="C458" s="56"/>
      <c r="D458" s="56"/>
      <c r="E458" s="57"/>
      <c r="F458" s="57"/>
    </row>
    <row r="459" spans="1:6" x14ac:dyDescent="0.25">
      <c r="A459" s="55"/>
      <c r="B459" s="56"/>
      <c r="C459" s="56"/>
      <c r="D459" s="56"/>
      <c r="E459" s="57"/>
      <c r="F459" s="57"/>
    </row>
    <row r="460" spans="1:6" x14ac:dyDescent="0.25">
      <c r="A460" s="55"/>
      <c r="B460" s="56"/>
      <c r="C460" s="56"/>
      <c r="D460" s="56"/>
      <c r="E460" s="57"/>
      <c r="F460" s="57"/>
    </row>
    <row r="461" spans="1:6" x14ac:dyDescent="0.25">
      <c r="A461" s="55"/>
      <c r="B461" s="56"/>
      <c r="C461" s="56"/>
      <c r="D461" s="56"/>
      <c r="E461" s="57"/>
      <c r="F461" s="57"/>
    </row>
    <row r="462" spans="1:6" x14ac:dyDescent="0.25">
      <c r="A462" s="55"/>
      <c r="B462" s="56"/>
      <c r="C462" s="56"/>
      <c r="D462" s="56"/>
      <c r="E462" s="57"/>
      <c r="F462" s="57"/>
    </row>
    <row r="463" spans="1:6" x14ac:dyDescent="0.25">
      <c r="A463" s="55"/>
      <c r="B463" s="56"/>
      <c r="C463" s="56"/>
      <c r="D463" s="56"/>
      <c r="E463" s="57"/>
      <c r="F463" s="57"/>
    </row>
    <row r="464" spans="1:6" x14ac:dyDescent="0.25">
      <c r="A464" s="55"/>
      <c r="B464" s="56"/>
      <c r="C464" s="56"/>
      <c r="D464" s="56"/>
      <c r="E464" s="57"/>
      <c r="F464" s="57"/>
    </row>
    <row r="465" spans="1:6" x14ac:dyDescent="0.25">
      <c r="A465" s="55"/>
      <c r="B465" s="56"/>
      <c r="C465" s="56"/>
      <c r="D465" s="56"/>
      <c r="E465" s="57"/>
      <c r="F465" s="57"/>
    </row>
    <row r="466" spans="1:6" x14ac:dyDescent="0.25">
      <c r="A466" s="55"/>
      <c r="B466" s="56"/>
      <c r="C466" s="56"/>
      <c r="D466" s="56"/>
      <c r="E466" s="57"/>
      <c r="F466" s="57"/>
    </row>
    <row r="467" spans="1:6" x14ac:dyDescent="0.25">
      <c r="A467" s="55"/>
      <c r="B467" s="56"/>
      <c r="C467" s="56"/>
      <c r="D467" s="56"/>
      <c r="E467" s="57"/>
      <c r="F467" s="57"/>
    </row>
    <row r="468" spans="1:6" x14ac:dyDescent="0.25">
      <c r="A468" s="55"/>
      <c r="B468" s="56"/>
      <c r="C468" s="56"/>
      <c r="D468" s="56"/>
      <c r="E468" s="57"/>
      <c r="F468" s="57"/>
    </row>
    <row r="469" spans="1:6" x14ac:dyDescent="0.25">
      <c r="A469" s="55"/>
      <c r="B469" s="56"/>
      <c r="C469" s="56"/>
      <c r="D469" s="56"/>
      <c r="E469" s="57"/>
      <c r="F469" s="57"/>
    </row>
    <row r="470" spans="1:6" x14ac:dyDescent="0.25">
      <c r="A470" s="55"/>
      <c r="B470" s="56"/>
      <c r="C470" s="56"/>
      <c r="D470" s="56"/>
      <c r="E470" s="57"/>
      <c r="F470" s="57"/>
    </row>
    <row r="471" spans="1:6" x14ac:dyDescent="0.25">
      <c r="A471" s="55"/>
      <c r="B471" s="56"/>
      <c r="C471" s="56"/>
      <c r="D471" s="56"/>
      <c r="E471" s="57"/>
      <c r="F471" s="57"/>
    </row>
    <row r="472" spans="1:6" x14ac:dyDescent="0.25">
      <c r="A472" s="55"/>
      <c r="B472" s="56"/>
      <c r="C472" s="56"/>
      <c r="D472" s="56"/>
      <c r="E472" s="57"/>
      <c r="F472" s="57"/>
    </row>
    <row r="473" spans="1:6" x14ac:dyDescent="0.25">
      <c r="A473" s="55"/>
      <c r="B473" s="56"/>
      <c r="C473" s="56"/>
      <c r="D473" s="56"/>
      <c r="E473" s="57"/>
      <c r="F473" s="57"/>
    </row>
    <row r="474" spans="1:6" x14ac:dyDescent="0.25">
      <c r="A474" s="55"/>
      <c r="B474" s="56"/>
      <c r="C474" s="56"/>
      <c r="D474" s="56"/>
      <c r="E474" s="57"/>
      <c r="F474" s="57"/>
    </row>
    <row r="475" spans="1:6" x14ac:dyDescent="0.25">
      <c r="A475" s="55"/>
      <c r="B475" s="56"/>
      <c r="C475" s="56"/>
      <c r="D475" s="56"/>
      <c r="E475" s="57"/>
      <c r="F475" s="57"/>
    </row>
    <row r="476" spans="1:6" x14ac:dyDescent="0.25">
      <c r="A476" s="55"/>
      <c r="B476" s="56"/>
      <c r="C476" s="56"/>
      <c r="D476" s="56"/>
      <c r="E476" s="57"/>
      <c r="F476" s="57"/>
    </row>
    <row r="477" spans="1:6" x14ac:dyDescent="0.25">
      <c r="A477" s="55"/>
      <c r="B477" s="56"/>
      <c r="C477" s="56"/>
      <c r="D477" s="56"/>
      <c r="E477" s="57"/>
      <c r="F477" s="57"/>
    </row>
    <row r="478" spans="1:6" x14ac:dyDescent="0.25">
      <c r="A478" s="55"/>
      <c r="B478" s="56"/>
      <c r="C478" s="56"/>
      <c r="D478" s="56"/>
      <c r="E478" s="57"/>
      <c r="F478" s="57"/>
    </row>
    <row r="479" spans="1:6" x14ac:dyDescent="0.25">
      <c r="A479" s="55"/>
      <c r="B479" s="56"/>
      <c r="C479" s="56"/>
      <c r="D479" s="56"/>
      <c r="E479" s="57"/>
      <c r="F479" s="57"/>
    </row>
    <row r="480" spans="1:6" x14ac:dyDescent="0.25">
      <c r="A480" s="55"/>
      <c r="B480" s="56"/>
      <c r="C480" s="56"/>
      <c r="D480" s="56"/>
      <c r="E480" s="57"/>
      <c r="F480" s="57"/>
    </row>
    <row r="481" spans="1:6" x14ac:dyDescent="0.25">
      <c r="A481" s="55"/>
      <c r="B481" s="56"/>
      <c r="C481" s="56"/>
      <c r="D481" s="56"/>
      <c r="E481" s="57"/>
      <c r="F481" s="57"/>
    </row>
    <row r="482" spans="1:6" x14ac:dyDescent="0.25">
      <c r="A482" s="55"/>
      <c r="B482" s="56"/>
      <c r="C482" s="56"/>
      <c r="D482" s="56"/>
      <c r="E482" s="57"/>
      <c r="F482" s="57"/>
    </row>
    <row r="483" spans="1:6" x14ac:dyDescent="0.25">
      <c r="A483" s="55"/>
      <c r="B483" s="56"/>
      <c r="C483" s="56"/>
      <c r="D483" s="56"/>
      <c r="E483" s="57"/>
      <c r="F483" s="57"/>
    </row>
    <row r="484" spans="1:6" x14ac:dyDescent="0.25">
      <c r="A484" s="55"/>
      <c r="B484" s="56"/>
      <c r="C484" s="56"/>
      <c r="D484" s="56"/>
      <c r="E484" s="57"/>
      <c r="F484" s="57"/>
    </row>
    <row r="485" spans="1:6" x14ac:dyDescent="0.25">
      <c r="A485" s="55"/>
      <c r="B485" s="56"/>
      <c r="C485" s="56"/>
      <c r="D485" s="56"/>
      <c r="E485" s="57"/>
      <c r="F485" s="57"/>
    </row>
    <row r="486" spans="1:6" x14ac:dyDescent="0.25">
      <c r="A486" s="55"/>
      <c r="B486" s="56"/>
      <c r="C486" s="56"/>
      <c r="D486" s="56"/>
      <c r="E486" s="57"/>
      <c r="F486" s="57"/>
    </row>
    <row r="487" spans="1:6" x14ac:dyDescent="0.25">
      <c r="A487" s="55"/>
      <c r="B487" s="56"/>
      <c r="C487" s="56"/>
      <c r="D487" s="56"/>
      <c r="E487" s="57"/>
      <c r="F487" s="57"/>
    </row>
    <row r="488" spans="1:6" x14ac:dyDescent="0.25">
      <c r="A488" s="55"/>
      <c r="B488" s="56"/>
      <c r="C488" s="56"/>
      <c r="D488" s="56"/>
      <c r="E488" s="57"/>
      <c r="F488" s="57"/>
    </row>
    <row r="489" spans="1:6" x14ac:dyDescent="0.25">
      <c r="A489" s="55"/>
      <c r="B489" s="56"/>
      <c r="C489" s="56"/>
      <c r="D489" s="56"/>
      <c r="E489" s="57"/>
      <c r="F489" s="57"/>
    </row>
    <row r="490" spans="1:6" x14ac:dyDescent="0.25">
      <c r="A490" s="55"/>
      <c r="B490" s="56"/>
      <c r="C490" s="56"/>
      <c r="D490" s="56"/>
      <c r="E490" s="57"/>
      <c r="F490" s="57"/>
    </row>
    <row r="491" spans="1:6" x14ac:dyDescent="0.25">
      <c r="A491" s="55"/>
      <c r="B491" s="56"/>
      <c r="C491" s="56"/>
      <c r="D491" s="56"/>
      <c r="E491" s="57"/>
      <c r="F491" s="57"/>
    </row>
    <row r="492" spans="1:6" x14ac:dyDescent="0.25">
      <c r="A492" s="55"/>
      <c r="B492" s="56"/>
      <c r="C492" s="56"/>
      <c r="D492" s="56"/>
      <c r="E492" s="57"/>
      <c r="F492" s="57"/>
    </row>
    <row r="493" spans="1:6" x14ac:dyDescent="0.25">
      <c r="A493" s="55"/>
      <c r="B493" s="56"/>
      <c r="C493" s="56"/>
      <c r="D493" s="56"/>
      <c r="E493" s="57"/>
      <c r="F493" s="57"/>
    </row>
    <row r="494" spans="1:6" x14ac:dyDescent="0.25">
      <c r="A494" s="55"/>
      <c r="B494" s="56"/>
      <c r="C494" s="56"/>
      <c r="D494" s="56"/>
      <c r="E494" s="57"/>
      <c r="F494" s="57"/>
    </row>
    <row r="495" spans="1:6" x14ac:dyDescent="0.25">
      <c r="A495" s="55"/>
      <c r="B495" s="56"/>
      <c r="C495" s="56"/>
      <c r="D495" s="56"/>
      <c r="E495" s="57"/>
      <c r="F495" s="57"/>
    </row>
    <row r="496" spans="1:6" x14ac:dyDescent="0.25">
      <c r="A496" s="55"/>
      <c r="B496" s="56"/>
      <c r="C496" s="56"/>
      <c r="D496" s="56"/>
      <c r="E496" s="57"/>
      <c r="F496" s="57"/>
    </row>
    <row r="497" spans="1:6" x14ac:dyDescent="0.25">
      <c r="A497" s="55"/>
      <c r="B497" s="56"/>
      <c r="C497" s="56"/>
      <c r="D497" s="56"/>
      <c r="E497" s="57"/>
      <c r="F497" s="57"/>
    </row>
    <row r="498" spans="1:6" x14ac:dyDescent="0.25">
      <c r="A498" s="55"/>
      <c r="B498" s="56"/>
      <c r="C498" s="56"/>
      <c r="D498" s="56"/>
      <c r="E498" s="57"/>
      <c r="F498" s="57"/>
    </row>
    <row r="499" spans="1:6" x14ac:dyDescent="0.25">
      <c r="A499" s="55"/>
      <c r="B499" s="56"/>
      <c r="C499" s="56"/>
      <c r="D499" s="56"/>
      <c r="E499" s="57"/>
      <c r="F499" s="57"/>
    </row>
    <row r="500" spans="1:6" x14ac:dyDescent="0.25">
      <c r="A500" s="55"/>
      <c r="B500" s="56"/>
      <c r="C500" s="56"/>
      <c r="D500" s="56"/>
      <c r="E500" s="57"/>
      <c r="F500" s="57"/>
    </row>
    <row r="501" spans="1:6" x14ac:dyDescent="0.25">
      <c r="A501" s="55"/>
      <c r="B501" s="56"/>
      <c r="C501" s="56"/>
      <c r="D501" s="56"/>
      <c r="E501" s="57"/>
      <c r="F501" s="57"/>
    </row>
    <row r="502" spans="1:6" x14ac:dyDescent="0.25">
      <c r="A502" s="55"/>
      <c r="B502" s="56"/>
      <c r="C502" s="56"/>
      <c r="D502" s="56"/>
      <c r="E502" s="57"/>
      <c r="F502" s="57"/>
    </row>
    <row r="503" spans="1:6" x14ac:dyDescent="0.25">
      <c r="A503" s="55"/>
      <c r="B503" s="56"/>
      <c r="C503" s="56"/>
      <c r="D503" s="56"/>
      <c r="E503" s="57"/>
      <c r="F503" s="57"/>
    </row>
    <row r="504" spans="1:6" x14ac:dyDescent="0.25">
      <c r="A504" s="55"/>
      <c r="B504" s="56"/>
      <c r="C504" s="56"/>
      <c r="D504" s="56"/>
      <c r="E504" s="57"/>
      <c r="F504" s="57"/>
    </row>
    <row r="505" spans="1:6" x14ac:dyDescent="0.25">
      <c r="A505" s="55"/>
      <c r="B505" s="56"/>
      <c r="C505" s="56"/>
      <c r="D505" s="56"/>
      <c r="E505" s="57"/>
      <c r="F505" s="57"/>
    </row>
    <row r="506" spans="1:6" x14ac:dyDescent="0.25">
      <c r="A506" s="55"/>
      <c r="B506" s="56"/>
      <c r="C506" s="56"/>
      <c r="D506" s="56"/>
      <c r="E506" s="57"/>
      <c r="F506" s="57"/>
    </row>
    <row r="507" spans="1:6" x14ac:dyDescent="0.25">
      <c r="A507" s="55"/>
      <c r="B507" s="56"/>
      <c r="C507" s="56"/>
      <c r="D507" s="56"/>
      <c r="E507" s="57"/>
      <c r="F507" s="57"/>
    </row>
    <row r="508" spans="1:6" x14ac:dyDescent="0.25">
      <c r="A508" s="55"/>
      <c r="B508" s="56"/>
      <c r="C508" s="56"/>
      <c r="D508" s="56"/>
      <c r="E508" s="57"/>
      <c r="F508" s="57"/>
    </row>
    <row r="509" spans="1:6" x14ac:dyDescent="0.25">
      <c r="A509" s="55"/>
      <c r="B509" s="56"/>
      <c r="C509" s="56"/>
      <c r="D509" s="56"/>
      <c r="E509" s="57"/>
      <c r="F509" s="57"/>
    </row>
    <row r="510" spans="1:6" x14ac:dyDescent="0.25">
      <c r="A510" s="55"/>
      <c r="B510" s="56"/>
      <c r="C510" s="56"/>
      <c r="D510" s="56"/>
      <c r="E510" s="57"/>
      <c r="F510" s="57"/>
    </row>
    <row r="511" spans="1:6" x14ac:dyDescent="0.25">
      <c r="A511" s="55"/>
      <c r="B511" s="56"/>
      <c r="C511" s="56"/>
      <c r="D511" s="56"/>
      <c r="E511" s="57"/>
      <c r="F511" s="57"/>
    </row>
    <row r="512" spans="1:6" x14ac:dyDescent="0.25">
      <c r="A512" s="55"/>
      <c r="B512" s="56"/>
      <c r="C512" s="56"/>
      <c r="D512" s="56"/>
      <c r="E512" s="57"/>
      <c r="F512" s="57"/>
    </row>
    <row r="513" spans="1:6" x14ac:dyDescent="0.25">
      <c r="A513" s="55"/>
      <c r="B513" s="56"/>
      <c r="C513" s="56"/>
      <c r="D513" s="56"/>
      <c r="E513" s="57"/>
      <c r="F513" s="57"/>
    </row>
    <row r="514" spans="1:6" x14ac:dyDescent="0.25">
      <c r="A514" s="55"/>
      <c r="B514" s="56"/>
      <c r="C514" s="56"/>
      <c r="D514" s="56"/>
      <c r="E514" s="57"/>
      <c r="F514" s="57"/>
    </row>
    <row r="515" spans="1:6" x14ac:dyDescent="0.25">
      <c r="A515" s="55"/>
      <c r="B515" s="56"/>
      <c r="C515" s="56"/>
      <c r="D515" s="56"/>
      <c r="E515" s="57"/>
      <c r="F515" s="57"/>
    </row>
    <row r="516" spans="1:6" x14ac:dyDescent="0.25">
      <c r="A516" s="55"/>
      <c r="B516" s="56"/>
      <c r="C516" s="56"/>
      <c r="D516" s="56"/>
      <c r="E516" s="57"/>
      <c r="F516" s="57"/>
    </row>
    <row r="517" spans="1:6" x14ac:dyDescent="0.25">
      <c r="A517" s="55"/>
      <c r="B517" s="56"/>
      <c r="C517" s="56"/>
      <c r="D517" s="56"/>
      <c r="E517" s="57"/>
      <c r="F517" s="57"/>
    </row>
    <row r="518" spans="1:6" x14ac:dyDescent="0.25">
      <c r="A518" s="55"/>
      <c r="B518" s="56"/>
      <c r="C518" s="56"/>
      <c r="D518" s="56"/>
      <c r="E518" s="57"/>
      <c r="F518" s="57"/>
    </row>
    <row r="519" spans="1:6" x14ac:dyDescent="0.25">
      <c r="A519" s="55"/>
      <c r="B519" s="56"/>
      <c r="C519" s="56"/>
      <c r="D519" s="56"/>
      <c r="E519" s="57"/>
      <c r="F519" s="57"/>
    </row>
    <row r="520" spans="1:6" x14ac:dyDescent="0.25">
      <c r="A520" s="55"/>
      <c r="B520" s="56"/>
      <c r="C520" s="56"/>
      <c r="D520" s="56"/>
      <c r="E520" s="57"/>
      <c r="F520" s="57"/>
    </row>
    <row r="521" spans="1:6" x14ac:dyDescent="0.25">
      <c r="A521" s="55"/>
      <c r="B521" s="56"/>
      <c r="C521" s="56"/>
      <c r="D521" s="56"/>
      <c r="E521" s="57"/>
      <c r="F521" s="57"/>
    </row>
    <row r="522" spans="1:6" x14ac:dyDescent="0.25">
      <c r="A522" s="55"/>
      <c r="B522" s="56"/>
      <c r="C522" s="56"/>
      <c r="D522" s="56"/>
      <c r="E522" s="57"/>
      <c r="F522" s="57"/>
    </row>
    <row r="523" spans="1:6" x14ac:dyDescent="0.25">
      <c r="A523" s="55"/>
      <c r="B523" s="56"/>
      <c r="C523" s="56"/>
      <c r="D523" s="56"/>
      <c r="E523" s="57"/>
      <c r="F523" s="57"/>
    </row>
    <row r="524" spans="1:6" x14ac:dyDescent="0.25">
      <c r="A524" s="55"/>
      <c r="B524" s="56"/>
      <c r="C524" s="56"/>
      <c r="D524" s="56"/>
      <c r="E524" s="57"/>
      <c r="F524" s="57"/>
    </row>
    <row r="525" spans="1:6" x14ac:dyDescent="0.25">
      <c r="A525" s="55"/>
      <c r="B525" s="56"/>
      <c r="C525" s="56"/>
      <c r="D525" s="56"/>
      <c r="E525" s="57"/>
      <c r="F525" s="57"/>
    </row>
    <row r="526" spans="1:6" x14ac:dyDescent="0.25">
      <c r="A526" s="55"/>
      <c r="B526" s="56"/>
      <c r="C526" s="56"/>
      <c r="D526" s="56"/>
      <c r="E526" s="57"/>
      <c r="F526" s="57"/>
    </row>
    <row r="527" spans="1:6" x14ac:dyDescent="0.25">
      <c r="A527" s="55"/>
      <c r="B527" s="56"/>
      <c r="C527" s="56"/>
      <c r="D527" s="56"/>
      <c r="E527" s="57"/>
      <c r="F527" s="57"/>
    </row>
    <row r="528" spans="1:6" x14ac:dyDescent="0.25">
      <c r="A528" s="55"/>
      <c r="B528" s="56"/>
      <c r="C528" s="56"/>
      <c r="D528" s="56"/>
      <c r="E528" s="57"/>
      <c r="F528" s="57"/>
    </row>
    <row r="529" spans="1:6" x14ac:dyDescent="0.25">
      <c r="A529" s="55"/>
      <c r="B529" s="56"/>
      <c r="C529" s="56"/>
      <c r="D529" s="56"/>
      <c r="E529" s="57"/>
      <c r="F529" s="57"/>
    </row>
    <row r="530" spans="1:6" x14ac:dyDescent="0.25">
      <c r="A530" s="55"/>
      <c r="B530" s="56"/>
      <c r="C530" s="56"/>
      <c r="D530" s="56"/>
      <c r="E530" s="57"/>
      <c r="F530" s="57"/>
    </row>
    <row r="531" spans="1:6" x14ac:dyDescent="0.25">
      <c r="A531" s="55"/>
      <c r="B531" s="56"/>
      <c r="C531" s="56"/>
      <c r="D531" s="56"/>
      <c r="E531" s="57"/>
      <c r="F531" s="57"/>
    </row>
    <row r="532" spans="1:6" x14ac:dyDescent="0.25">
      <c r="A532" s="55"/>
      <c r="B532" s="56"/>
      <c r="C532" s="56"/>
      <c r="D532" s="56"/>
      <c r="E532" s="57"/>
      <c r="F532" s="57"/>
    </row>
    <row r="533" spans="1:6" x14ac:dyDescent="0.25">
      <c r="A533" s="55"/>
      <c r="B533" s="56"/>
      <c r="C533" s="56"/>
      <c r="D533" s="56"/>
      <c r="E533" s="57"/>
      <c r="F533" s="57"/>
    </row>
    <row r="534" spans="1:6" x14ac:dyDescent="0.25">
      <c r="A534" s="55"/>
      <c r="B534" s="56"/>
      <c r="C534" s="56"/>
      <c r="D534" s="56"/>
      <c r="E534" s="57"/>
      <c r="F534" s="57"/>
    </row>
    <row r="535" spans="1:6" x14ac:dyDescent="0.25">
      <c r="A535" s="55"/>
      <c r="B535" s="56"/>
      <c r="C535" s="56"/>
      <c r="D535" s="56"/>
      <c r="E535" s="57"/>
      <c r="F535" s="57"/>
    </row>
    <row r="536" spans="1:6" x14ac:dyDescent="0.25">
      <c r="A536" s="55"/>
      <c r="B536" s="56"/>
      <c r="C536" s="56"/>
      <c r="D536" s="56"/>
      <c r="E536" s="57"/>
      <c r="F536" s="57"/>
    </row>
    <row r="537" spans="1:6" x14ac:dyDescent="0.25">
      <c r="A537" s="55"/>
      <c r="B537" s="56"/>
      <c r="C537" s="56"/>
      <c r="D537" s="56"/>
      <c r="E537" s="57"/>
      <c r="F537" s="57"/>
    </row>
    <row r="538" spans="1:6" x14ac:dyDescent="0.25">
      <c r="A538" s="55"/>
      <c r="B538" s="56"/>
      <c r="C538" s="56"/>
      <c r="D538" s="56"/>
      <c r="E538" s="57"/>
      <c r="F538" s="57"/>
    </row>
    <row r="539" spans="1:6" x14ac:dyDescent="0.25">
      <c r="A539" s="55"/>
      <c r="B539" s="56"/>
      <c r="C539" s="56"/>
      <c r="D539" s="56"/>
      <c r="E539" s="57"/>
      <c r="F539" s="57"/>
    </row>
    <row r="540" spans="1:6" x14ac:dyDescent="0.25">
      <c r="A540" s="55"/>
      <c r="B540" s="56"/>
      <c r="C540" s="56"/>
      <c r="D540" s="56"/>
      <c r="E540" s="57"/>
      <c r="F540" s="57"/>
    </row>
    <row r="541" spans="1:6" x14ac:dyDescent="0.25">
      <c r="A541" s="55"/>
      <c r="B541" s="56"/>
      <c r="C541" s="56"/>
      <c r="D541" s="56"/>
      <c r="E541" s="57"/>
      <c r="F541" s="57"/>
    </row>
    <row r="542" spans="1:6" x14ac:dyDescent="0.25">
      <c r="A542" s="55"/>
      <c r="B542" s="56"/>
      <c r="C542" s="56"/>
      <c r="D542" s="56"/>
      <c r="E542" s="57"/>
      <c r="F542" s="57"/>
    </row>
    <row r="543" spans="1:6" x14ac:dyDescent="0.25">
      <c r="A543" s="55"/>
      <c r="B543" s="56"/>
      <c r="C543" s="56"/>
      <c r="D543" s="56"/>
      <c r="E543" s="57"/>
      <c r="F543" s="57"/>
    </row>
    <row r="544" spans="1:6" x14ac:dyDescent="0.25">
      <c r="A544" s="55"/>
      <c r="B544" s="56"/>
      <c r="C544" s="56"/>
      <c r="D544" s="56"/>
      <c r="E544" s="57"/>
      <c r="F544" s="57"/>
    </row>
    <row r="545" spans="1:6" x14ac:dyDescent="0.25">
      <c r="A545" s="55"/>
      <c r="B545" s="56"/>
      <c r="C545" s="56"/>
      <c r="D545" s="56"/>
      <c r="E545" s="57"/>
      <c r="F545" s="57"/>
    </row>
    <row r="546" spans="1:6" x14ac:dyDescent="0.25">
      <c r="A546" s="55"/>
      <c r="B546" s="56"/>
      <c r="C546" s="56"/>
      <c r="D546" s="56"/>
      <c r="E546" s="57"/>
      <c r="F546" s="57"/>
    </row>
    <row r="547" spans="1:6" x14ac:dyDescent="0.25">
      <c r="A547" s="55"/>
      <c r="B547" s="56"/>
      <c r="C547" s="56"/>
      <c r="D547" s="56"/>
      <c r="E547" s="57"/>
      <c r="F547" s="57"/>
    </row>
    <row r="548" spans="1:6" x14ac:dyDescent="0.25">
      <c r="A548" s="55"/>
      <c r="B548" s="56"/>
      <c r="C548" s="56"/>
      <c r="D548" s="56"/>
      <c r="E548" s="57"/>
      <c r="F548" s="57"/>
    </row>
    <row r="549" spans="1:6" x14ac:dyDescent="0.25">
      <c r="A549" s="55"/>
      <c r="B549" s="56"/>
      <c r="C549" s="56"/>
      <c r="D549" s="56"/>
      <c r="E549" s="57"/>
      <c r="F549" s="57"/>
    </row>
    <row r="550" spans="1:6" x14ac:dyDescent="0.25">
      <c r="A550" s="55"/>
      <c r="B550" s="56"/>
      <c r="C550" s="56"/>
      <c r="D550" s="56"/>
      <c r="E550" s="57"/>
      <c r="F550" s="57"/>
    </row>
    <row r="551" spans="1:6" x14ac:dyDescent="0.25">
      <c r="A551" s="55"/>
      <c r="B551" s="56"/>
      <c r="C551" s="56"/>
      <c r="D551" s="56"/>
      <c r="E551" s="57"/>
      <c r="F551" s="57"/>
    </row>
    <row r="552" spans="1:6" x14ac:dyDescent="0.25">
      <c r="A552" s="55"/>
      <c r="B552" s="56"/>
      <c r="C552" s="56"/>
      <c r="D552" s="56"/>
      <c r="E552" s="57"/>
      <c r="F552" s="57"/>
    </row>
    <row r="553" spans="1:6" x14ac:dyDescent="0.25">
      <c r="A553" s="55"/>
      <c r="B553" s="56"/>
      <c r="C553" s="56"/>
      <c r="D553" s="56"/>
      <c r="E553" s="57"/>
      <c r="F553" s="57"/>
    </row>
    <row r="554" spans="1:6" x14ac:dyDescent="0.25">
      <c r="A554" s="55"/>
      <c r="B554" s="56"/>
      <c r="C554" s="56"/>
      <c r="D554" s="56"/>
      <c r="E554" s="57"/>
      <c r="F554" s="57"/>
    </row>
    <row r="555" spans="1:6" x14ac:dyDescent="0.25">
      <c r="A555" s="55"/>
      <c r="B555" s="56"/>
      <c r="C555" s="56"/>
      <c r="D555" s="56"/>
      <c r="E555" s="57"/>
      <c r="F555" s="57"/>
    </row>
    <row r="556" spans="1:6" x14ac:dyDescent="0.25">
      <c r="A556" s="55"/>
      <c r="B556" s="56"/>
      <c r="C556" s="56"/>
      <c r="D556" s="56"/>
      <c r="E556" s="57"/>
      <c r="F556" s="57"/>
    </row>
    <row r="557" spans="1:6" x14ac:dyDescent="0.25">
      <c r="A557" s="55"/>
      <c r="B557" s="56"/>
      <c r="C557" s="56"/>
      <c r="D557" s="56"/>
      <c r="E557" s="57"/>
      <c r="F557" s="57"/>
    </row>
    <row r="558" spans="1:6" x14ac:dyDescent="0.25">
      <c r="A558" s="55"/>
      <c r="B558" s="56"/>
      <c r="C558" s="56"/>
      <c r="D558" s="56"/>
      <c r="E558" s="57"/>
      <c r="F558" s="57"/>
    </row>
    <row r="559" spans="1:6" x14ac:dyDescent="0.25">
      <c r="A559" s="55"/>
      <c r="B559" s="56"/>
      <c r="C559" s="56"/>
      <c r="D559" s="56"/>
      <c r="E559" s="57"/>
      <c r="F559" s="57"/>
    </row>
    <row r="560" spans="1:6" x14ac:dyDescent="0.25">
      <c r="A560" s="55"/>
      <c r="B560" s="56"/>
      <c r="C560" s="56"/>
      <c r="D560" s="56"/>
      <c r="E560" s="57"/>
      <c r="F560" s="57"/>
    </row>
    <row r="561" spans="1:6" x14ac:dyDescent="0.25">
      <c r="A561" s="55"/>
      <c r="B561" s="56"/>
      <c r="C561" s="56"/>
      <c r="D561" s="56"/>
      <c r="E561" s="57"/>
      <c r="F561" s="57"/>
    </row>
    <row r="562" spans="1:6" x14ac:dyDescent="0.25">
      <c r="A562" s="55"/>
      <c r="B562" s="56"/>
      <c r="C562" s="56"/>
      <c r="D562" s="56"/>
      <c r="E562" s="57"/>
      <c r="F562" s="57"/>
    </row>
    <row r="563" spans="1:6" x14ac:dyDescent="0.25">
      <c r="A563" s="55"/>
      <c r="B563" s="56"/>
      <c r="C563" s="56"/>
      <c r="D563" s="56"/>
      <c r="E563" s="57"/>
      <c r="F563" s="57"/>
    </row>
    <row r="564" spans="1:6" x14ac:dyDescent="0.25">
      <c r="A564" s="55"/>
      <c r="B564" s="56"/>
      <c r="C564" s="56"/>
      <c r="D564" s="56"/>
      <c r="E564" s="57"/>
      <c r="F564" s="57"/>
    </row>
    <row r="565" spans="1:6" x14ac:dyDescent="0.25">
      <c r="A565" s="55"/>
      <c r="B565" s="56"/>
      <c r="C565" s="56"/>
      <c r="D565" s="56"/>
      <c r="E565" s="57"/>
      <c r="F565" s="57"/>
    </row>
    <row r="566" spans="1:6" x14ac:dyDescent="0.25">
      <c r="A566" s="55"/>
      <c r="B566" s="56"/>
      <c r="C566" s="56"/>
      <c r="D566" s="56"/>
      <c r="E566" s="57"/>
      <c r="F566" s="57"/>
    </row>
    <row r="567" spans="1:6" x14ac:dyDescent="0.25">
      <c r="A567" s="55"/>
      <c r="B567" s="56"/>
      <c r="C567" s="56"/>
      <c r="D567" s="56"/>
      <c r="E567" s="57"/>
      <c r="F567" s="57"/>
    </row>
    <row r="568" spans="1:6" x14ac:dyDescent="0.25">
      <c r="A568" s="55"/>
      <c r="B568" s="56"/>
      <c r="C568" s="56"/>
      <c r="D568" s="56"/>
      <c r="E568" s="57"/>
      <c r="F568" s="57"/>
    </row>
    <row r="569" spans="1:6" x14ac:dyDescent="0.25">
      <c r="A569" s="55"/>
      <c r="B569" s="56"/>
      <c r="C569" s="56"/>
      <c r="D569" s="56"/>
      <c r="E569" s="57"/>
      <c r="F569" s="57"/>
    </row>
    <row r="570" spans="1:6" x14ac:dyDescent="0.25">
      <c r="A570" s="55"/>
      <c r="B570" s="56"/>
      <c r="C570" s="56"/>
      <c r="D570" s="56"/>
      <c r="E570" s="57"/>
      <c r="F570" s="57"/>
    </row>
    <row r="571" spans="1:6" x14ac:dyDescent="0.25">
      <c r="A571" s="55"/>
      <c r="B571" s="56"/>
      <c r="C571" s="56"/>
      <c r="D571" s="56"/>
      <c r="E571" s="57"/>
      <c r="F571" s="57"/>
    </row>
    <row r="572" spans="1:6" x14ac:dyDescent="0.25">
      <c r="A572" s="55"/>
      <c r="B572" s="56"/>
      <c r="C572" s="56"/>
      <c r="D572" s="56"/>
      <c r="E572" s="57"/>
      <c r="F572" s="57"/>
    </row>
    <row r="573" spans="1:6" x14ac:dyDescent="0.25">
      <c r="A573" s="55"/>
      <c r="B573" s="56"/>
      <c r="C573" s="56"/>
      <c r="D573" s="56"/>
      <c r="E573" s="57"/>
      <c r="F573" s="57"/>
    </row>
    <row r="574" spans="1:6" x14ac:dyDescent="0.25">
      <c r="A574" s="55"/>
      <c r="B574" s="56"/>
      <c r="C574" s="56"/>
      <c r="D574" s="56"/>
      <c r="E574" s="57"/>
      <c r="F574" s="57"/>
    </row>
    <row r="575" spans="1:6" x14ac:dyDescent="0.25">
      <c r="A575" s="55"/>
      <c r="B575" s="56"/>
      <c r="C575" s="56"/>
      <c r="D575" s="56"/>
      <c r="E575" s="57"/>
      <c r="F575" s="57"/>
    </row>
    <row r="576" spans="1:6" x14ac:dyDescent="0.25">
      <c r="A576" s="55"/>
      <c r="B576" s="56"/>
      <c r="C576" s="56"/>
      <c r="D576" s="56"/>
      <c r="E576" s="57"/>
      <c r="F576" s="57"/>
    </row>
    <row r="577" spans="1:6" x14ac:dyDescent="0.25">
      <c r="A577" s="55"/>
      <c r="B577" s="56"/>
      <c r="C577" s="56"/>
      <c r="D577" s="56"/>
      <c r="E577" s="57"/>
      <c r="F577" s="57"/>
    </row>
    <row r="578" spans="1:6" x14ac:dyDescent="0.25">
      <c r="A578" s="55"/>
      <c r="B578" s="56"/>
      <c r="C578" s="56"/>
      <c r="D578" s="56"/>
      <c r="E578" s="57"/>
      <c r="F578" s="57"/>
    </row>
    <row r="579" spans="1:6" x14ac:dyDescent="0.25">
      <c r="A579" s="55"/>
      <c r="B579" s="56"/>
      <c r="C579" s="56"/>
      <c r="D579" s="56"/>
      <c r="E579" s="57"/>
      <c r="F579" s="57"/>
    </row>
    <row r="580" spans="1:6" x14ac:dyDescent="0.25">
      <c r="A580" s="55"/>
      <c r="B580" s="56"/>
      <c r="C580" s="56"/>
      <c r="D580" s="56"/>
      <c r="E580" s="57"/>
      <c r="F580" s="57"/>
    </row>
    <row r="581" spans="1:6" x14ac:dyDescent="0.25">
      <c r="A581" s="55"/>
      <c r="B581" s="56"/>
      <c r="C581" s="56"/>
      <c r="D581" s="56"/>
      <c r="E581" s="57"/>
      <c r="F581" s="57"/>
    </row>
    <row r="582" spans="1:6" x14ac:dyDescent="0.25">
      <c r="A582" s="55"/>
      <c r="B582" s="56"/>
      <c r="C582" s="56"/>
      <c r="D582" s="56"/>
      <c r="E582" s="57"/>
      <c r="F582" s="57"/>
    </row>
    <row r="583" spans="1:6" x14ac:dyDescent="0.25">
      <c r="A583" s="55"/>
      <c r="B583" s="56"/>
      <c r="C583" s="56"/>
      <c r="D583" s="56"/>
      <c r="E583" s="57"/>
      <c r="F583" s="57"/>
    </row>
    <row r="584" spans="1:6" x14ac:dyDescent="0.25">
      <c r="A584" s="55"/>
      <c r="B584" s="56"/>
      <c r="C584" s="56"/>
      <c r="D584" s="56"/>
      <c r="E584" s="57"/>
      <c r="F584" s="57"/>
    </row>
    <row r="585" spans="1:6" x14ac:dyDescent="0.25">
      <c r="A585" s="55"/>
      <c r="B585" s="56"/>
      <c r="C585" s="56"/>
      <c r="D585" s="56"/>
      <c r="E585" s="57"/>
      <c r="F585" s="57"/>
    </row>
    <row r="586" spans="1:6" x14ac:dyDescent="0.25">
      <c r="A586" s="55"/>
      <c r="B586" s="56"/>
      <c r="C586" s="56"/>
      <c r="D586" s="56"/>
      <c r="E586" s="57"/>
      <c r="F586" s="57"/>
    </row>
    <row r="587" spans="1:6" x14ac:dyDescent="0.25">
      <c r="A587" s="55"/>
      <c r="B587" s="56"/>
      <c r="C587" s="56"/>
      <c r="D587" s="56"/>
      <c r="E587" s="57"/>
      <c r="F587" s="57"/>
    </row>
    <row r="588" spans="1:6" x14ac:dyDescent="0.25">
      <c r="A588" s="55"/>
      <c r="B588" s="56"/>
      <c r="C588" s="56"/>
      <c r="D588" s="56"/>
      <c r="E588" s="57"/>
      <c r="F588" s="57"/>
    </row>
    <row r="589" spans="1:6" x14ac:dyDescent="0.25">
      <c r="A589" s="55"/>
      <c r="B589" s="56"/>
      <c r="C589" s="56"/>
      <c r="D589" s="56"/>
      <c r="E589" s="57"/>
      <c r="F589" s="57"/>
    </row>
    <row r="590" spans="1:6" x14ac:dyDescent="0.25">
      <c r="A590" s="55"/>
      <c r="B590" s="56"/>
      <c r="C590" s="56"/>
      <c r="D590" s="56"/>
      <c r="E590" s="57"/>
      <c r="F590" s="57"/>
    </row>
    <row r="591" spans="1:6" x14ac:dyDescent="0.25">
      <c r="A591" s="55"/>
      <c r="B591" s="56"/>
      <c r="C591" s="56"/>
      <c r="D591" s="56"/>
      <c r="E591" s="57"/>
      <c r="F591" s="57"/>
    </row>
    <row r="592" spans="1:6" x14ac:dyDescent="0.25">
      <c r="A592" s="55"/>
      <c r="B592" s="56"/>
      <c r="C592" s="56"/>
      <c r="D592" s="56"/>
      <c r="E592" s="57"/>
      <c r="F592" s="57"/>
    </row>
    <row r="593" spans="1:6" x14ac:dyDescent="0.25">
      <c r="A593" s="55"/>
      <c r="B593" s="56"/>
      <c r="C593" s="56"/>
      <c r="D593" s="56"/>
      <c r="E593" s="57"/>
      <c r="F593" s="57"/>
    </row>
    <row r="594" spans="1:6" x14ac:dyDescent="0.25">
      <c r="A594" s="55"/>
      <c r="B594" s="56"/>
      <c r="C594" s="56"/>
      <c r="D594" s="56"/>
      <c r="E594" s="57"/>
      <c r="F594" s="57"/>
    </row>
    <row r="595" spans="1:6" x14ac:dyDescent="0.25">
      <c r="A595" s="55"/>
      <c r="B595" s="56"/>
      <c r="C595" s="56"/>
      <c r="D595" s="56"/>
      <c r="E595" s="57"/>
      <c r="F595" s="57"/>
    </row>
    <row r="596" spans="1:6" x14ac:dyDescent="0.25">
      <c r="A596" s="55"/>
      <c r="B596" s="56"/>
      <c r="C596" s="56"/>
      <c r="D596" s="56"/>
      <c r="E596" s="57"/>
      <c r="F596" s="57"/>
    </row>
    <row r="597" spans="1:6" x14ac:dyDescent="0.25">
      <c r="A597" s="55"/>
      <c r="B597" s="56"/>
      <c r="C597" s="56"/>
      <c r="D597" s="56"/>
      <c r="E597" s="57"/>
      <c r="F597" s="57"/>
    </row>
    <row r="598" spans="1:6" x14ac:dyDescent="0.25">
      <c r="A598" s="55"/>
      <c r="B598" s="56"/>
      <c r="C598" s="56"/>
      <c r="D598" s="56"/>
      <c r="E598" s="57"/>
      <c r="F598" s="57"/>
    </row>
    <row r="599" spans="1:6" x14ac:dyDescent="0.25">
      <c r="A599" s="55"/>
      <c r="B599" s="56"/>
      <c r="C599" s="56"/>
      <c r="D599" s="56"/>
      <c r="E599" s="57"/>
      <c r="F599" s="57"/>
    </row>
    <row r="600" spans="1:6" x14ac:dyDescent="0.25">
      <c r="A600" s="55"/>
      <c r="B600" s="56"/>
      <c r="C600" s="56"/>
      <c r="D600" s="56"/>
      <c r="E600" s="57"/>
      <c r="F600" s="57"/>
    </row>
    <row r="601" spans="1:6" x14ac:dyDescent="0.25">
      <c r="A601" s="55"/>
      <c r="B601" s="56"/>
      <c r="C601" s="56"/>
      <c r="D601" s="56"/>
      <c r="E601" s="57"/>
      <c r="F601" s="57"/>
    </row>
    <row r="602" spans="1:6" x14ac:dyDescent="0.25">
      <c r="A602" s="55"/>
      <c r="B602" s="56"/>
      <c r="C602" s="56"/>
      <c r="D602" s="56"/>
      <c r="E602" s="57"/>
      <c r="F602" s="57"/>
    </row>
    <row r="603" spans="1:6" x14ac:dyDescent="0.25">
      <c r="A603" s="55"/>
      <c r="B603" s="56"/>
      <c r="C603" s="56"/>
      <c r="D603" s="56"/>
      <c r="E603" s="57"/>
      <c r="F603" s="57"/>
    </row>
    <row r="604" spans="1:6" x14ac:dyDescent="0.25">
      <c r="A604" s="55"/>
      <c r="B604" s="56"/>
      <c r="C604" s="56"/>
      <c r="D604" s="56"/>
      <c r="E604" s="57"/>
      <c r="F604" s="57"/>
    </row>
    <row r="605" spans="1:6" x14ac:dyDescent="0.25">
      <c r="A605" s="55"/>
      <c r="B605" s="56"/>
      <c r="C605" s="56"/>
      <c r="D605" s="56"/>
      <c r="E605" s="57"/>
      <c r="F605" s="57"/>
    </row>
    <row r="606" spans="1:6" x14ac:dyDescent="0.25">
      <c r="A606" s="55"/>
      <c r="B606" s="56"/>
      <c r="C606" s="56"/>
      <c r="D606" s="56"/>
      <c r="E606" s="57"/>
      <c r="F606" s="57"/>
    </row>
    <row r="607" spans="1:6" x14ac:dyDescent="0.25">
      <c r="A607" s="55"/>
      <c r="B607" s="56"/>
      <c r="C607" s="56"/>
      <c r="D607" s="56"/>
      <c r="E607" s="57"/>
      <c r="F607" s="57"/>
    </row>
    <row r="608" spans="1:6" x14ac:dyDescent="0.25">
      <c r="A608" s="55"/>
      <c r="B608" s="56"/>
      <c r="C608" s="56"/>
      <c r="D608" s="56"/>
      <c r="E608" s="57"/>
      <c r="F608" s="57"/>
    </row>
    <row r="609" spans="1:6" x14ac:dyDescent="0.25">
      <c r="A609" s="55"/>
      <c r="B609" s="56"/>
      <c r="C609" s="56"/>
      <c r="D609" s="56"/>
      <c r="E609" s="57"/>
      <c r="F609" s="57"/>
    </row>
    <row r="610" spans="1:6" x14ac:dyDescent="0.25">
      <c r="A610" s="55"/>
      <c r="B610" s="56"/>
      <c r="C610" s="56"/>
      <c r="D610" s="56"/>
      <c r="E610" s="57"/>
      <c r="F610" s="57"/>
    </row>
    <row r="611" spans="1:6" x14ac:dyDescent="0.25">
      <c r="A611" s="55"/>
      <c r="B611" s="56"/>
      <c r="C611" s="56"/>
      <c r="D611" s="56"/>
      <c r="E611" s="57"/>
      <c r="F611" s="57"/>
    </row>
    <row r="612" spans="1:6" x14ac:dyDescent="0.25">
      <c r="A612" s="55"/>
      <c r="B612" s="56"/>
      <c r="C612" s="56"/>
      <c r="D612" s="56"/>
      <c r="E612" s="57"/>
      <c r="F612" s="57"/>
    </row>
    <row r="613" spans="1:6" x14ac:dyDescent="0.25">
      <c r="A613" s="55"/>
      <c r="B613" s="56"/>
      <c r="C613" s="56"/>
      <c r="D613" s="56"/>
      <c r="E613" s="57"/>
      <c r="F613" s="57"/>
    </row>
    <row r="614" spans="1:6" x14ac:dyDescent="0.25">
      <c r="A614" s="55"/>
      <c r="B614" s="56"/>
      <c r="C614" s="56"/>
      <c r="D614" s="56"/>
      <c r="E614" s="57"/>
      <c r="F614" s="57"/>
    </row>
    <row r="615" spans="1:6" x14ac:dyDescent="0.25">
      <c r="A615" s="55"/>
      <c r="B615" s="56"/>
      <c r="C615" s="56"/>
      <c r="D615" s="56"/>
      <c r="E615" s="57"/>
      <c r="F615" s="57"/>
    </row>
    <row r="616" spans="1:6" x14ac:dyDescent="0.25">
      <c r="A616" s="55"/>
      <c r="B616" s="56"/>
      <c r="C616" s="56"/>
      <c r="D616" s="56"/>
      <c r="E616" s="57"/>
      <c r="F616" s="57"/>
    </row>
    <row r="617" spans="1:6" x14ac:dyDescent="0.25">
      <c r="A617" s="55"/>
      <c r="B617" s="56"/>
      <c r="C617" s="56"/>
      <c r="D617" s="56"/>
      <c r="E617" s="57"/>
      <c r="F617" s="57"/>
    </row>
    <row r="618" spans="1:6" x14ac:dyDescent="0.25">
      <c r="A618" s="55"/>
      <c r="B618" s="56"/>
      <c r="C618" s="56"/>
      <c r="D618" s="56"/>
      <c r="E618" s="57"/>
      <c r="F618" s="57"/>
    </row>
    <row r="619" spans="1:6" x14ac:dyDescent="0.25">
      <c r="A619" s="55"/>
      <c r="B619" s="56"/>
      <c r="C619" s="56"/>
      <c r="D619" s="56"/>
      <c r="E619" s="57"/>
      <c r="F619" s="57"/>
    </row>
    <row r="620" spans="1:6" x14ac:dyDescent="0.25">
      <c r="A620" s="55"/>
      <c r="B620" s="56"/>
      <c r="C620" s="56"/>
      <c r="D620" s="56"/>
      <c r="E620" s="57"/>
      <c r="F620" s="57"/>
    </row>
    <row r="621" spans="1:6" x14ac:dyDescent="0.25">
      <c r="A621" s="55"/>
      <c r="B621" s="56"/>
      <c r="C621" s="56"/>
      <c r="D621" s="56"/>
      <c r="E621" s="57"/>
      <c r="F621" s="57"/>
    </row>
    <row r="622" spans="1:6" x14ac:dyDescent="0.25">
      <c r="A622" s="55"/>
      <c r="B622" s="56"/>
      <c r="C622" s="56"/>
      <c r="D622" s="56"/>
      <c r="E622" s="57"/>
      <c r="F622" s="57"/>
    </row>
    <row r="623" spans="1:6" x14ac:dyDescent="0.25">
      <c r="A623" s="55"/>
      <c r="B623" s="56"/>
      <c r="C623" s="56"/>
      <c r="D623" s="56"/>
      <c r="E623" s="57"/>
      <c r="F623" s="57"/>
    </row>
    <row r="624" spans="1:6" x14ac:dyDescent="0.25">
      <c r="A624" s="55"/>
      <c r="B624" s="56"/>
      <c r="C624" s="56"/>
      <c r="D624" s="56"/>
      <c r="E624" s="57"/>
      <c r="F624" s="57"/>
    </row>
    <row r="625" spans="1:6" x14ac:dyDescent="0.25">
      <c r="A625" s="55"/>
      <c r="B625" s="56"/>
      <c r="C625" s="56"/>
      <c r="D625" s="56"/>
      <c r="E625" s="57"/>
      <c r="F625" s="57"/>
    </row>
    <row r="626" spans="1:6" x14ac:dyDescent="0.25">
      <c r="A626" s="55"/>
      <c r="B626" s="56"/>
      <c r="C626" s="56"/>
      <c r="D626" s="56"/>
      <c r="E626" s="57"/>
      <c r="F626" s="57"/>
    </row>
    <row r="627" spans="1:6" x14ac:dyDescent="0.25">
      <c r="A627" s="55"/>
      <c r="B627" s="56"/>
      <c r="C627" s="56"/>
      <c r="D627" s="56"/>
      <c r="E627" s="57"/>
      <c r="F627" s="57"/>
    </row>
    <row r="628" spans="1:6" x14ac:dyDescent="0.25">
      <c r="A628" s="55"/>
      <c r="B628" s="56"/>
      <c r="C628" s="56"/>
      <c r="D628" s="56"/>
      <c r="E628" s="57"/>
      <c r="F628" s="57"/>
    </row>
    <row r="629" spans="1:6" x14ac:dyDescent="0.25">
      <c r="A629" s="55"/>
      <c r="B629" s="56"/>
      <c r="C629" s="56"/>
      <c r="D629" s="56"/>
      <c r="E629" s="57"/>
      <c r="F629" s="57"/>
    </row>
    <row r="630" spans="1:6" x14ac:dyDescent="0.25">
      <c r="A630" s="55"/>
      <c r="B630" s="56"/>
      <c r="C630" s="56"/>
      <c r="D630" s="56"/>
      <c r="E630" s="57"/>
      <c r="F630" s="57"/>
    </row>
    <row r="631" spans="1:6" x14ac:dyDescent="0.25">
      <c r="A631" s="55"/>
      <c r="B631" s="56"/>
      <c r="C631" s="56"/>
      <c r="D631" s="56"/>
      <c r="E631" s="57"/>
      <c r="F631" s="57"/>
    </row>
    <row r="632" spans="1:6" x14ac:dyDescent="0.25">
      <c r="A632" s="55"/>
      <c r="B632" s="56"/>
      <c r="C632" s="56"/>
      <c r="D632" s="56"/>
      <c r="E632" s="57"/>
      <c r="F632" s="57"/>
    </row>
    <row r="633" spans="1:6" x14ac:dyDescent="0.25">
      <c r="A633" s="55"/>
      <c r="B633" s="56"/>
      <c r="C633" s="56"/>
      <c r="D633" s="56"/>
      <c r="E633" s="57"/>
      <c r="F633" s="57"/>
    </row>
    <row r="634" spans="1:6" x14ac:dyDescent="0.25">
      <c r="A634" s="55"/>
      <c r="B634" s="56"/>
      <c r="C634" s="56"/>
      <c r="D634" s="56"/>
      <c r="E634" s="57"/>
      <c r="F634" s="57"/>
    </row>
    <row r="635" spans="1:6" x14ac:dyDescent="0.25">
      <c r="A635" s="55"/>
      <c r="B635" s="56"/>
      <c r="C635" s="56"/>
      <c r="D635" s="56"/>
      <c r="E635" s="57"/>
      <c r="F635" s="57"/>
    </row>
    <row r="636" spans="1:6" x14ac:dyDescent="0.25">
      <c r="A636" s="55"/>
      <c r="B636" s="56"/>
      <c r="C636" s="56"/>
      <c r="D636" s="56"/>
      <c r="E636" s="57"/>
      <c r="F636" s="57"/>
    </row>
    <row r="637" spans="1:6" x14ac:dyDescent="0.25">
      <c r="A637" s="55"/>
      <c r="B637" s="56"/>
      <c r="C637" s="56"/>
      <c r="D637" s="56"/>
      <c r="E637" s="57"/>
      <c r="F637" s="57"/>
    </row>
    <row r="638" spans="1:6" x14ac:dyDescent="0.25">
      <c r="A638" s="55"/>
      <c r="B638" s="56"/>
      <c r="C638" s="56"/>
      <c r="D638" s="56"/>
      <c r="E638" s="57"/>
      <c r="F638" s="57"/>
    </row>
    <row r="639" spans="1:6" x14ac:dyDescent="0.25">
      <c r="A639" s="55"/>
      <c r="B639" s="56"/>
      <c r="C639" s="56"/>
      <c r="D639" s="56"/>
      <c r="E639" s="57"/>
      <c r="F639" s="57"/>
    </row>
    <row r="640" spans="1:6" x14ac:dyDescent="0.25">
      <c r="A640" s="55"/>
      <c r="B640" s="56"/>
      <c r="C640" s="56"/>
      <c r="D640" s="56"/>
      <c r="E640" s="57"/>
      <c r="F640" s="57"/>
    </row>
    <row r="641" spans="1:6" x14ac:dyDescent="0.25">
      <c r="A641" s="55"/>
      <c r="B641" s="56"/>
      <c r="C641" s="56"/>
      <c r="D641" s="56"/>
      <c r="E641" s="57"/>
      <c r="F641" s="57"/>
    </row>
    <row r="642" spans="1:6" x14ac:dyDescent="0.25">
      <c r="A642" s="55"/>
      <c r="B642" s="56"/>
      <c r="C642" s="56"/>
      <c r="D642" s="56"/>
      <c r="E642" s="57"/>
      <c r="F642" s="57"/>
    </row>
    <row r="643" spans="1:6" x14ac:dyDescent="0.25">
      <c r="A643" s="55"/>
      <c r="B643" s="56"/>
      <c r="C643" s="56"/>
      <c r="D643" s="56"/>
      <c r="E643" s="57"/>
      <c r="F643" s="57"/>
    </row>
    <row r="644" spans="1:6" x14ac:dyDescent="0.25">
      <c r="A644" s="55"/>
      <c r="B644" s="56"/>
      <c r="C644" s="56"/>
      <c r="D644" s="56"/>
      <c r="E644" s="57"/>
      <c r="F644" s="57"/>
    </row>
    <row r="645" spans="1:6" x14ac:dyDescent="0.25">
      <c r="A645" s="55"/>
      <c r="B645" s="56"/>
      <c r="C645" s="56"/>
      <c r="D645" s="56"/>
      <c r="E645" s="57"/>
      <c r="F645" s="57"/>
    </row>
    <row r="646" spans="1:6" x14ac:dyDescent="0.25">
      <c r="A646" s="55"/>
      <c r="B646" s="56"/>
      <c r="C646" s="56"/>
      <c r="D646" s="56"/>
      <c r="E646" s="57"/>
      <c r="F646" s="57"/>
    </row>
    <row r="647" spans="1:6" x14ac:dyDescent="0.25">
      <c r="A647" s="55"/>
      <c r="B647" s="56"/>
      <c r="C647" s="56"/>
      <c r="D647" s="56"/>
      <c r="E647" s="57"/>
      <c r="F647" s="57"/>
    </row>
    <row r="648" spans="1:6" x14ac:dyDescent="0.25">
      <c r="A648" s="55"/>
      <c r="B648" s="56"/>
      <c r="C648" s="56"/>
      <c r="D648" s="56"/>
      <c r="E648" s="57"/>
      <c r="F648" s="57"/>
    </row>
    <row r="649" spans="1:6" x14ac:dyDescent="0.25">
      <c r="A649" s="55"/>
      <c r="B649" s="56"/>
      <c r="C649" s="56"/>
      <c r="D649" s="56"/>
      <c r="E649" s="57"/>
      <c r="F649" s="57"/>
    </row>
    <row r="650" spans="1:6" x14ac:dyDescent="0.25">
      <c r="A650" s="55"/>
      <c r="B650" s="56"/>
      <c r="C650" s="56"/>
      <c r="D650" s="56"/>
      <c r="E650" s="57"/>
      <c r="F650" s="57"/>
    </row>
    <row r="651" spans="1:6" x14ac:dyDescent="0.25">
      <c r="A651" s="55"/>
      <c r="B651" s="56"/>
      <c r="C651" s="56"/>
      <c r="D651" s="56"/>
      <c r="E651" s="57"/>
      <c r="F651" s="57"/>
    </row>
    <row r="652" spans="1:6" x14ac:dyDescent="0.25">
      <c r="A652" s="55"/>
      <c r="B652" s="56"/>
      <c r="C652" s="56"/>
      <c r="D652" s="56"/>
      <c r="E652" s="57"/>
      <c r="F652" s="57"/>
    </row>
    <row r="653" spans="1:6" x14ac:dyDescent="0.25">
      <c r="A653" s="55"/>
      <c r="B653" s="56"/>
      <c r="C653" s="56"/>
      <c r="D653" s="56"/>
      <c r="E653" s="57"/>
      <c r="F653" s="57"/>
    </row>
    <row r="654" spans="1:6" x14ac:dyDescent="0.25">
      <c r="A654" s="55"/>
      <c r="B654" s="56"/>
      <c r="C654" s="56"/>
      <c r="D654" s="56"/>
      <c r="E654" s="57"/>
      <c r="F654" s="57"/>
    </row>
    <row r="655" spans="1:6" x14ac:dyDescent="0.25">
      <c r="A655" s="55"/>
      <c r="B655" s="56"/>
      <c r="C655" s="56"/>
      <c r="D655" s="56"/>
      <c r="E655" s="57"/>
      <c r="F655" s="57"/>
    </row>
    <row r="656" spans="1:6" x14ac:dyDescent="0.25">
      <c r="A656" s="55"/>
      <c r="B656" s="56"/>
      <c r="C656" s="56"/>
      <c r="D656" s="56"/>
      <c r="E656" s="57"/>
      <c r="F656" s="57"/>
    </row>
    <row r="657" spans="1:6" x14ac:dyDescent="0.25">
      <c r="A657" s="55"/>
      <c r="B657" s="56"/>
      <c r="C657" s="56"/>
      <c r="D657" s="56"/>
      <c r="E657" s="57"/>
      <c r="F657" s="57"/>
    </row>
    <row r="658" spans="1:6" x14ac:dyDescent="0.25">
      <c r="A658" s="55"/>
      <c r="B658" s="56"/>
      <c r="C658" s="56"/>
      <c r="D658" s="56"/>
      <c r="E658" s="57"/>
      <c r="F658" s="57"/>
    </row>
    <row r="659" spans="1:6" x14ac:dyDescent="0.25">
      <c r="A659" s="55"/>
      <c r="B659" s="56"/>
      <c r="C659" s="56"/>
      <c r="D659" s="56"/>
      <c r="E659" s="57"/>
      <c r="F659" s="57"/>
    </row>
    <row r="660" spans="1:6" x14ac:dyDescent="0.25">
      <c r="A660" s="55"/>
      <c r="B660" s="56"/>
      <c r="C660" s="56"/>
      <c r="D660" s="56"/>
      <c r="E660" s="57"/>
      <c r="F660" s="57"/>
    </row>
    <row r="661" spans="1:6" x14ac:dyDescent="0.25">
      <c r="A661" s="55"/>
      <c r="B661" s="56"/>
      <c r="C661" s="56"/>
      <c r="D661" s="56"/>
      <c r="E661" s="57"/>
      <c r="F661" s="57"/>
    </row>
    <row r="662" spans="1:6" x14ac:dyDescent="0.25">
      <c r="A662" s="55"/>
      <c r="B662" s="56"/>
      <c r="C662" s="56"/>
      <c r="D662" s="56"/>
      <c r="E662" s="57"/>
      <c r="F662" s="57"/>
    </row>
    <row r="663" spans="1:6" x14ac:dyDescent="0.25">
      <c r="A663" s="55"/>
      <c r="B663" s="56"/>
      <c r="C663" s="56"/>
      <c r="D663" s="56"/>
      <c r="E663" s="57"/>
      <c r="F663" s="57"/>
    </row>
    <row r="664" spans="1:6" x14ac:dyDescent="0.25">
      <c r="A664" s="55"/>
      <c r="B664" s="56"/>
      <c r="C664" s="56"/>
      <c r="D664" s="56"/>
      <c r="E664" s="57"/>
      <c r="F664" s="57"/>
    </row>
    <row r="665" spans="1:6" x14ac:dyDescent="0.25">
      <c r="A665" s="55"/>
      <c r="B665" s="56"/>
      <c r="C665" s="56"/>
      <c r="D665" s="56"/>
      <c r="E665" s="57"/>
      <c r="F665" s="57"/>
    </row>
    <row r="666" spans="1:6" x14ac:dyDescent="0.25">
      <c r="A666" s="55"/>
      <c r="B666" s="56"/>
      <c r="C666" s="56"/>
      <c r="D666" s="56"/>
      <c r="E666" s="57"/>
      <c r="F666" s="57"/>
    </row>
    <row r="667" spans="1:6" x14ac:dyDescent="0.25">
      <c r="A667" s="55"/>
      <c r="B667" s="56"/>
      <c r="C667" s="56"/>
      <c r="D667" s="56"/>
      <c r="E667" s="57"/>
      <c r="F667" s="57"/>
    </row>
    <row r="668" spans="1:6" x14ac:dyDescent="0.25">
      <c r="A668" s="55"/>
      <c r="B668" s="56"/>
      <c r="C668" s="56"/>
      <c r="D668" s="56"/>
      <c r="E668" s="57"/>
      <c r="F668" s="57"/>
    </row>
    <row r="669" spans="1:6" x14ac:dyDescent="0.25">
      <c r="A669" s="55"/>
      <c r="B669" s="56"/>
      <c r="C669" s="56"/>
      <c r="D669" s="56"/>
      <c r="E669" s="57"/>
      <c r="F669" s="57"/>
    </row>
    <row r="670" spans="1:6" x14ac:dyDescent="0.25">
      <c r="A670" s="55"/>
      <c r="B670" s="56"/>
      <c r="C670" s="56"/>
      <c r="D670" s="56"/>
      <c r="E670" s="57"/>
      <c r="F670" s="57"/>
    </row>
    <row r="671" spans="1:6" x14ac:dyDescent="0.25">
      <c r="A671" s="55"/>
      <c r="B671" s="56"/>
      <c r="C671" s="56"/>
      <c r="D671" s="56"/>
      <c r="E671" s="57"/>
      <c r="F671" s="57"/>
    </row>
    <row r="672" spans="1:6" x14ac:dyDescent="0.25">
      <c r="A672" s="55"/>
      <c r="B672" s="56"/>
      <c r="C672" s="56"/>
      <c r="D672" s="56"/>
      <c r="E672" s="57"/>
      <c r="F672" s="57"/>
    </row>
    <row r="673" spans="1:6" x14ac:dyDescent="0.25">
      <c r="A673" s="55"/>
      <c r="B673" s="56"/>
      <c r="C673" s="56"/>
      <c r="D673" s="56"/>
      <c r="E673" s="57"/>
      <c r="F673" s="57"/>
    </row>
    <row r="674" spans="1:6" x14ac:dyDescent="0.25">
      <c r="A674" s="55"/>
      <c r="B674" s="56"/>
      <c r="C674" s="56"/>
      <c r="D674" s="56"/>
      <c r="E674" s="57"/>
      <c r="F674" s="57"/>
    </row>
    <row r="675" spans="1:6" x14ac:dyDescent="0.25">
      <c r="A675" s="55"/>
      <c r="B675" s="56"/>
      <c r="C675" s="56"/>
      <c r="D675" s="56"/>
      <c r="E675" s="57"/>
      <c r="F675" s="57"/>
    </row>
    <row r="676" spans="1:6" x14ac:dyDescent="0.25">
      <c r="A676" s="55"/>
      <c r="B676" s="56"/>
      <c r="C676" s="56"/>
      <c r="D676" s="56"/>
      <c r="E676" s="57"/>
      <c r="F676" s="57"/>
    </row>
    <row r="677" spans="1:6" x14ac:dyDescent="0.25">
      <c r="A677" s="55"/>
      <c r="B677" s="56"/>
      <c r="C677" s="56"/>
      <c r="D677" s="56"/>
      <c r="E677" s="57"/>
      <c r="F677" s="57"/>
    </row>
    <row r="678" spans="1:6" x14ac:dyDescent="0.25">
      <c r="A678" s="55"/>
      <c r="B678" s="56"/>
      <c r="C678" s="56"/>
      <c r="D678" s="56"/>
      <c r="E678" s="57"/>
      <c r="F678" s="57"/>
    </row>
    <row r="679" spans="1:6" x14ac:dyDescent="0.25">
      <c r="A679" s="55"/>
      <c r="B679" s="56"/>
      <c r="C679" s="56"/>
      <c r="D679" s="56"/>
      <c r="E679" s="57"/>
      <c r="F679" s="57"/>
    </row>
    <row r="680" spans="1:6" x14ac:dyDescent="0.25">
      <c r="A680" s="55"/>
      <c r="B680" s="56"/>
      <c r="C680" s="56"/>
      <c r="D680" s="56"/>
      <c r="E680" s="57"/>
      <c r="F680" s="57"/>
    </row>
    <row r="681" spans="1:6" x14ac:dyDescent="0.25">
      <c r="A681" s="55"/>
      <c r="B681" s="56"/>
      <c r="C681" s="56"/>
      <c r="D681" s="56"/>
      <c r="E681" s="57"/>
      <c r="F681" s="57"/>
    </row>
    <row r="682" spans="1:6" x14ac:dyDescent="0.25">
      <c r="A682" s="55"/>
      <c r="B682" s="56"/>
      <c r="C682" s="56"/>
      <c r="D682" s="56"/>
      <c r="E682" s="57"/>
      <c r="F682" s="57"/>
    </row>
    <row r="683" spans="1:6" x14ac:dyDescent="0.25">
      <c r="A683" s="55"/>
      <c r="B683" s="56"/>
      <c r="C683" s="56"/>
      <c r="D683" s="56"/>
      <c r="E683" s="57"/>
      <c r="F683" s="57"/>
    </row>
    <row r="684" spans="1:6" x14ac:dyDescent="0.25">
      <c r="A684" s="55"/>
      <c r="B684" s="56"/>
      <c r="C684" s="56"/>
      <c r="D684" s="56"/>
      <c r="E684" s="57"/>
      <c r="F684" s="57"/>
    </row>
    <row r="685" spans="1:6" x14ac:dyDescent="0.25">
      <c r="A685" s="55"/>
      <c r="B685" s="56"/>
      <c r="C685" s="56"/>
      <c r="D685" s="56"/>
      <c r="E685" s="57"/>
      <c r="F685" s="57"/>
    </row>
    <row r="686" spans="1:6" x14ac:dyDescent="0.25">
      <c r="A686" s="55"/>
      <c r="B686" s="56"/>
      <c r="C686" s="56"/>
      <c r="D686" s="56"/>
      <c r="E686" s="57"/>
      <c r="F686" s="57"/>
    </row>
    <row r="687" spans="1:6" x14ac:dyDescent="0.25">
      <c r="A687" s="55"/>
      <c r="B687" s="56"/>
      <c r="C687" s="56"/>
      <c r="D687" s="56"/>
      <c r="E687" s="57"/>
      <c r="F687" s="57"/>
    </row>
    <row r="688" spans="1:6" x14ac:dyDescent="0.25">
      <c r="A688" s="55"/>
      <c r="B688" s="56"/>
      <c r="C688" s="56"/>
      <c r="D688" s="56"/>
      <c r="E688" s="57"/>
      <c r="F688" s="57"/>
    </row>
    <row r="689" spans="1:6" x14ac:dyDescent="0.25">
      <c r="A689" s="55"/>
      <c r="B689" s="56"/>
      <c r="C689" s="56"/>
      <c r="D689" s="56"/>
      <c r="E689" s="57"/>
      <c r="F689" s="57"/>
    </row>
    <row r="690" spans="1:6" x14ac:dyDescent="0.25">
      <c r="A690" s="55"/>
      <c r="B690" s="56"/>
      <c r="C690" s="56"/>
      <c r="D690" s="56"/>
      <c r="E690" s="57"/>
      <c r="F690" s="57"/>
    </row>
    <row r="691" spans="1:6" x14ac:dyDescent="0.25">
      <c r="A691" s="55"/>
      <c r="B691" s="56"/>
      <c r="C691" s="56"/>
      <c r="D691" s="56"/>
      <c r="E691" s="57"/>
      <c r="F691" s="57"/>
    </row>
    <row r="692" spans="1:6" x14ac:dyDescent="0.25">
      <c r="A692" s="55"/>
      <c r="B692" s="56"/>
      <c r="C692" s="56"/>
      <c r="D692" s="56"/>
      <c r="E692" s="57"/>
      <c r="F692" s="57"/>
    </row>
    <row r="693" spans="1:6" x14ac:dyDescent="0.25">
      <c r="A693" s="55"/>
      <c r="B693" s="56"/>
      <c r="C693" s="56"/>
      <c r="D693" s="56"/>
      <c r="E693" s="57"/>
      <c r="F693" s="57"/>
    </row>
    <row r="694" spans="1:6" x14ac:dyDescent="0.25">
      <c r="A694" s="55"/>
      <c r="B694" s="56"/>
      <c r="C694" s="56"/>
      <c r="D694" s="56"/>
      <c r="E694" s="57"/>
      <c r="F694" s="57"/>
    </row>
    <row r="695" spans="1:6" x14ac:dyDescent="0.25">
      <c r="A695" s="55"/>
      <c r="B695" s="56"/>
      <c r="C695" s="56"/>
      <c r="D695" s="56"/>
      <c r="E695" s="57"/>
      <c r="F695" s="57"/>
    </row>
    <row r="696" spans="1:6" x14ac:dyDescent="0.25">
      <c r="A696" s="55"/>
      <c r="B696" s="56"/>
      <c r="C696" s="56"/>
      <c r="D696" s="56"/>
      <c r="E696" s="57"/>
      <c r="F696" s="57"/>
    </row>
    <row r="697" spans="1:6" x14ac:dyDescent="0.25">
      <c r="A697" s="55"/>
      <c r="B697" s="56"/>
      <c r="C697" s="56"/>
      <c r="D697" s="56"/>
      <c r="E697" s="57"/>
      <c r="F697" s="57"/>
    </row>
    <row r="698" spans="1:6" x14ac:dyDescent="0.25">
      <c r="A698" s="55"/>
      <c r="B698" s="56"/>
      <c r="C698" s="56"/>
      <c r="D698" s="56"/>
      <c r="E698" s="57"/>
      <c r="F698" s="57"/>
    </row>
    <row r="699" spans="1:6" x14ac:dyDescent="0.25">
      <c r="A699" s="55"/>
      <c r="B699" s="56"/>
      <c r="C699" s="56"/>
      <c r="D699" s="56"/>
      <c r="E699" s="57"/>
      <c r="F699" s="57"/>
    </row>
    <row r="700" spans="1:6" x14ac:dyDescent="0.25">
      <c r="A700" s="55"/>
      <c r="B700" s="56"/>
      <c r="C700" s="56"/>
      <c r="D700" s="56"/>
      <c r="E700" s="57"/>
      <c r="F700" s="57"/>
    </row>
    <row r="701" spans="1:6" x14ac:dyDescent="0.25">
      <c r="A701" s="55"/>
      <c r="B701" s="56"/>
      <c r="C701" s="56"/>
      <c r="D701" s="56"/>
      <c r="E701" s="57"/>
      <c r="F701" s="57"/>
    </row>
    <row r="702" spans="1:6" x14ac:dyDescent="0.25">
      <c r="A702" s="55"/>
      <c r="B702" s="56"/>
      <c r="C702" s="56"/>
      <c r="D702" s="56"/>
      <c r="E702" s="57"/>
      <c r="F702" s="57"/>
    </row>
    <row r="703" spans="1:6" x14ac:dyDescent="0.25">
      <c r="A703" s="55"/>
      <c r="B703" s="56"/>
      <c r="C703" s="56"/>
      <c r="D703" s="56"/>
      <c r="E703" s="57"/>
      <c r="F703" s="57"/>
    </row>
    <row r="704" spans="1:6" x14ac:dyDescent="0.25">
      <c r="A704" s="55"/>
      <c r="B704" s="56"/>
      <c r="C704" s="56"/>
      <c r="D704" s="56"/>
      <c r="E704" s="57"/>
      <c r="F704" s="57"/>
    </row>
    <row r="705" spans="1:6" x14ac:dyDescent="0.25">
      <c r="A705" s="55"/>
      <c r="B705" s="56"/>
      <c r="C705" s="56"/>
      <c r="D705" s="56"/>
      <c r="E705" s="57"/>
      <c r="F705" s="57"/>
    </row>
    <row r="706" spans="1:6" x14ac:dyDescent="0.25">
      <c r="A706" s="55"/>
      <c r="B706" s="56"/>
      <c r="C706" s="56"/>
      <c r="D706" s="56"/>
      <c r="E706" s="57"/>
      <c r="F706" s="57"/>
    </row>
    <row r="707" spans="1:6" x14ac:dyDescent="0.25">
      <c r="A707" s="55"/>
      <c r="B707" s="56"/>
      <c r="C707" s="56"/>
      <c r="D707" s="56"/>
      <c r="E707" s="57"/>
      <c r="F707" s="57"/>
    </row>
    <row r="708" spans="1:6" x14ac:dyDescent="0.25">
      <c r="A708" s="55"/>
      <c r="B708" s="56"/>
      <c r="C708" s="56"/>
      <c r="D708" s="56"/>
      <c r="E708" s="57"/>
      <c r="F708" s="57"/>
    </row>
    <row r="709" spans="1:6" x14ac:dyDescent="0.25">
      <c r="A709" s="55"/>
      <c r="B709" s="56"/>
      <c r="C709" s="56"/>
      <c r="D709" s="56"/>
      <c r="E709" s="57"/>
      <c r="F709" s="57"/>
    </row>
    <row r="710" spans="1:6" x14ac:dyDescent="0.25">
      <c r="A710" s="55"/>
      <c r="B710" s="56"/>
      <c r="C710" s="56"/>
      <c r="D710" s="56"/>
      <c r="E710" s="57"/>
      <c r="F710" s="57"/>
    </row>
    <row r="711" spans="1:6" x14ac:dyDescent="0.25">
      <c r="A711" s="55"/>
      <c r="B711" s="56"/>
      <c r="C711" s="56"/>
      <c r="D711" s="56"/>
      <c r="E711" s="57"/>
      <c r="F711" s="57"/>
    </row>
    <row r="712" spans="1:6" x14ac:dyDescent="0.25">
      <c r="A712" s="55"/>
      <c r="B712" s="56"/>
      <c r="C712" s="56"/>
      <c r="D712" s="56"/>
      <c r="E712" s="57"/>
      <c r="F712" s="57"/>
    </row>
    <row r="713" spans="1:6" x14ac:dyDescent="0.25">
      <c r="A713" s="55"/>
      <c r="B713" s="56"/>
      <c r="C713" s="56"/>
      <c r="D713" s="56"/>
      <c r="E713" s="57"/>
      <c r="F713" s="57"/>
    </row>
    <row r="714" spans="1:6" x14ac:dyDescent="0.25">
      <c r="A714" s="55"/>
      <c r="B714" s="56"/>
      <c r="C714" s="56"/>
      <c r="D714" s="56"/>
      <c r="E714" s="57"/>
      <c r="F714" s="57"/>
    </row>
    <row r="715" spans="1:6" x14ac:dyDescent="0.25">
      <c r="A715" s="55"/>
      <c r="B715" s="56"/>
      <c r="C715" s="56"/>
      <c r="D715" s="56"/>
      <c r="E715" s="57"/>
      <c r="F715" s="57"/>
    </row>
    <row r="716" spans="1:6" x14ac:dyDescent="0.25">
      <c r="A716" s="55"/>
      <c r="B716" s="56"/>
      <c r="C716" s="56"/>
      <c r="D716" s="56"/>
      <c r="E716" s="57"/>
      <c r="F716" s="57"/>
    </row>
    <row r="717" spans="1:6" x14ac:dyDescent="0.25">
      <c r="A717" s="55"/>
      <c r="B717" s="56"/>
      <c r="C717" s="56"/>
      <c r="D717" s="56"/>
      <c r="E717" s="57"/>
      <c r="F717" s="57"/>
    </row>
    <row r="718" spans="1:6" x14ac:dyDescent="0.25">
      <c r="A718" s="55"/>
      <c r="B718" s="56"/>
      <c r="C718" s="56"/>
      <c r="D718" s="56"/>
      <c r="E718" s="57"/>
      <c r="F718" s="57"/>
    </row>
    <row r="719" spans="1:6" x14ac:dyDescent="0.25">
      <c r="A719" s="55"/>
      <c r="B719" s="56"/>
      <c r="C719" s="56"/>
      <c r="D719" s="56"/>
      <c r="E719" s="57"/>
      <c r="F719" s="57"/>
    </row>
    <row r="720" spans="1:6" x14ac:dyDescent="0.25">
      <c r="A720" s="55"/>
      <c r="B720" s="56"/>
      <c r="C720" s="56"/>
      <c r="D720" s="56"/>
      <c r="E720" s="57"/>
      <c r="F720" s="57"/>
    </row>
    <row r="721" spans="1:6" x14ac:dyDescent="0.25">
      <c r="A721" s="55"/>
      <c r="B721" s="56"/>
      <c r="C721" s="56"/>
      <c r="D721" s="56"/>
      <c r="E721" s="57"/>
      <c r="F721" s="57"/>
    </row>
    <row r="722" spans="1:6" x14ac:dyDescent="0.25">
      <c r="A722" s="55"/>
      <c r="B722" s="56"/>
      <c r="C722" s="56"/>
      <c r="D722" s="56"/>
      <c r="E722" s="57"/>
      <c r="F722" s="57"/>
    </row>
    <row r="723" spans="1:6" x14ac:dyDescent="0.25">
      <c r="A723" s="55"/>
      <c r="B723" s="56"/>
      <c r="C723" s="56"/>
      <c r="D723" s="56"/>
      <c r="E723" s="57"/>
      <c r="F723" s="57"/>
    </row>
    <row r="724" spans="1:6" x14ac:dyDescent="0.25">
      <c r="A724" s="55"/>
      <c r="B724" s="56"/>
      <c r="C724" s="56"/>
      <c r="D724" s="56"/>
      <c r="E724" s="57"/>
      <c r="F724" s="57"/>
    </row>
    <row r="725" spans="1:6" x14ac:dyDescent="0.25">
      <c r="A725" s="55"/>
      <c r="B725" s="56"/>
      <c r="C725" s="56"/>
      <c r="D725" s="56"/>
      <c r="E725" s="57"/>
      <c r="F725" s="57"/>
    </row>
    <row r="726" spans="1:6" x14ac:dyDescent="0.25">
      <c r="A726" s="55"/>
      <c r="B726" s="56"/>
      <c r="C726" s="56"/>
      <c r="D726" s="56"/>
      <c r="E726" s="57"/>
      <c r="F726" s="57"/>
    </row>
    <row r="727" spans="1:6" x14ac:dyDescent="0.25">
      <c r="A727" s="55"/>
      <c r="B727" s="56"/>
      <c r="C727" s="56"/>
      <c r="D727" s="56"/>
      <c r="E727" s="57"/>
      <c r="F727" s="57"/>
    </row>
    <row r="728" spans="1:6" x14ac:dyDescent="0.25">
      <c r="A728" s="55"/>
      <c r="B728" s="56"/>
      <c r="C728" s="56"/>
      <c r="D728" s="56"/>
      <c r="E728" s="57"/>
      <c r="F728" s="57"/>
    </row>
    <row r="729" spans="1:6" x14ac:dyDescent="0.25">
      <c r="A729" s="55"/>
      <c r="B729" s="56"/>
      <c r="C729" s="56"/>
      <c r="D729" s="56"/>
      <c r="E729" s="57"/>
      <c r="F729" s="57"/>
    </row>
    <row r="730" spans="1:6" x14ac:dyDescent="0.25">
      <c r="A730" s="55"/>
      <c r="B730" s="56"/>
      <c r="C730" s="56"/>
      <c r="D730" s="56"/>
      <c r="E730" s="57"/>
      <c r="F730" s="57"/>
    </row>
    <row r="731" spans="1:6" x14ac:dyDescent="0.25">
      <c r="A731" s="55"/>
      <c r="B731" s="56"/>
      <c r="C731" s="56"/>
      <c r="D731" s="56"/>
      <c r="E731" s="57"/>
      <c r="F731" s="57"/>
    </row>
    <row r="732" spans="1:6" x14ac:dyDescent="0.25">
      <c r="A732" s="55"/>
      <c r="B732" s="56"/>
      <c r="C732" s="56"/>
      <c r="D732" s="56"/>
      <c r="E732" s="57"/>
      <c r="F732" s="57"/>
    </row>
    <row r="733" spans="1:6" x14ac:dyDescent="0.25">
      <c r="A733" s="55"/>
      <c r="B733" s="56"/>
      <c r="C733" s="56"/>
      <c r="D733" s="56"/>
      <c r="E733" s="57"/>
      <c r="F733" s="57"/>
    </row>
    <row r="734" spans="1:6" x14ac:dyDescent="0.25">
      <c r="A734" s="55"/>
      <c r="B734" s="56"/>
      <c r="C734" s="56"/>
      <c r="D734" s="56"/>
      <c r="E734" s="57"/>
      <c r="F734" s="57"/>
    </row>
    <row r="735" spans="1:6" x14ac:dyDescent="0.25">
      <c r="A735" s="55"/>
      <c r="B735" s="56"/>
      <c r="C735" s="56"/>
      <c r="D735" s="56"/>
      <c r="E735" s="57"/>
      <c r="F735" s="57"/>
    </row>
    <row r="736" spans="1:6" x14ac:dyDescent="0.25">
      <c r="A736" s="55"/>
      <c r="B736" s="56"/>
      <c r="C736" s="56"/>
      <c r="D736" s="56"/>
      <c r="E736" s="57"/>
      <c r="F736" s="57"/>
    </row>
    <row r="737" spans="1:6" x14ac:dyDescent="0.25">
      <c r="A737" s="55"/>
      <c r="B737" s="56"/>
      <c r="C737" s="56"/>
      <c r="D737" s="56"/>
      <c r="E737" s="57"/>
      <c r="F737" s="57"/>
    </row>
    <row r="738" spans="1:6" x14ac:dyDescent="0.25">
      <c r="A738" s="55"/>
      <c r="B738" s="56"/>
      <c r="C738" s="56"/>
      <c r="D738" s="56"/>
      <c r="E738" s="57"/>
      <c r="F738" s="57"/>
    </row>
    <row r="739" spans="1:6" x14ac:dyDescent="0.25">
      <c r="A739" s="55"/>
      <c r="B739" s="56"/>
      <c r="C739" s="56"/>
      <c r="D739" s="56"/>
      <c r="E739" s="57"/>
      <c r="F739" s="57"/>
    </row>
    <row r="740" spans="1:6" x14ac:dyDescent="0.25">
      <c r="A740" s="55"/>
      <c r="B740" s="56"/>
      <c r="C740" s="56"/>
      <c r="D740" s="56"/>
      <c r="E740" s="57"/>
      <c r="F740" s="57"/>
    </row>
    <row r="741" spans="1:6" x14ac:dyDescent="0.25">
      <c r="A741" s="55"/>
      <c r="B741" s="56"/>
      <c r="C741" s="56"/>
      <c r="D741" s="56"/>
      <c r="E741" s="57"/>
      <c r="F741" s="57"/>
    </row>
    <row r="742" spans="1:6" x14ac:dyDescent="0.25">
      <c r="A742" s="55"/>
      <c r="B742" s="56"/>
      <c r="C742" s="56"/>
      <c r="D742" s="56"/>
      <c r="E742" s="57"/>
      <c r="F742" s="57"/>
    </row>
    <row r="743" spans="1:6" x14ac:dyDescent="0.25">
      <c r="A743" s="55"/>
      <c r="B743" s="56"/>
      <c r="C743" s="56"/>
      <c r="D743" s="56"/>
      <c r="E743" s="57"/>
      <c r="F743" s="57"/>
    </row>
    <row r="744" spans="1:6" x14ac:dyDescent="0.25">
      <c r="A744" s="55"/>
      <c r="B744" s="56"/>
      <c r="C744" s="56"/>
      <c r="D744" s="56"/>
      <c r="E744" s="57"/>
      <c r="F744" s="57"/>
    </row>
    <row r="745" spans="1:6" x14ac:dyDescent="0.25">
      <c r="A745" s="55"/>
      <c r="B745" s="56"/>
      <c r="C745" s="56"/>
      <c r="D745" s="56"/>
      <c r="E745" s="57"/>
      <c r="F745" s="57"/>
    </row>
    <row r="746" spans="1:6" x14ac:dyDescent="0.25">
      <c r="A746" s="55"/>
      <c r="B746" s="56"/>
      <c r="C746" s="56"/>
      <c r="D746" s="56"/>
      <c r="E746" s="57"/>
      <c r="F746" s="57"/>
    </row>
    <row r="747" spans="1:6" x14ac:dyDescent="0.25">
      <c r="A747" s="55"/>
      <c r="B747" s="56"/>
      <c r="C747" s="56"/>
      <c r="D747" s="56"/>
      <c r="E747" s="57"/>
      <c r="F747" s="57"/>
    </row>
    <row r="748" spans="1:6" x14ac:dyDescent="0.25">
      <c r="A748" s="55"/>
      <c r="B748" s="56"/>
      <c r="C748" s="56"/>
      <c r="D748" s="56"/>
      <c r="E748" s="57"/>
      <c r="F748" s="57"/>
    </row>
    <row r="749" spans="1:6" x14ac:dyDescent="0.25">
      <c r="A749" s="55"/>
      <c r="B749" s="56"/>
      <c r="C749" s="56"/>
      <c r="D749" s="56"/>
      <c r="E749" s="57"/>
      <c r="F749" s="57"/>
    </row>
    <row r="750" spans="1:6" x14ac:dyDescent="0.25">
      <c r="A750" s="55"/>
      <c r="B750" s="56"/>
      <c r="C750" s="56"/>
      <c r="D750" s="56"/>
      <c r="E750" s="57"/>
      <c r="F750" s="57"/>
    </row>
    <row r="751" spans="1:6" x14ac:dyDescent="0.25">
      <c r="A751" s="55"/>
      <c r="B751" s="56"/>
      <c r="C751" s="56"/>
      <c r="D751" s="56"/>
      <c r="E751" s="57"/>
      <c r="F751" s="57"/>
    </row>
    <row r="752" spans="1:6" x14ac:dyDescent="0.25">
      <c r="A752" s="55"/>
      <c r="B752" s="56"/>
      <c r="C752" s="56"/>
      <c r="D752" s="56"/>
      <c r="E752" s="57"/>
      <c r="F752" s="57"/>
    </row>
    <row r="753" spans="1:6" x14ac:dyDescent="0.25">
      <c r="A753" s="55"/>
      <c r="B753" s="56"/>
      <c r="C753" s="56"/>
      <c r="D753" s="56"/>
      <c r="E753" s="57"/>
      <c r="F753" s="57"/>
    </row>
    <row r="754" spans="1:6" x14ac:dyDescent="0.25">
      <c r="A754" s="55"/>
      <c r="B754" s="56"/>
      <c r="C754" s="56"/>
      <c r="D754" s="56"/>
      <c r="E754" s="57"/>
      <c r="F754" s="57"/>
    </row>
    <row r="755" spans="1:6" x14ac:dyDescent="0.25">
      <c r="A755" s="55"/>
      <c r="B755" s="56"/>
      <c r="C755" s="56"/>
      <c r="D755" s="56"/>
      <c r="E755" s="57"/>
      <c r="F755" s="57"/>
    </row>
    <row r="756" spans="1:6" x14ac:dyDescent="0.25">
      <c r="A756" s="55"/>
      <c r="B756" s="56"/>
      <c r="C756" s="56"/>
      <c r="D756" s="56"/>
      <c r="E756" s="57"/>
      <c r="F756" s="57"/>
    </row>
    <row r="757" spans="1:6" x14ac:dyDescent="0.25">
      <c r="A757" s="55"/>
      <c r="B757" s="56"/>
      <c r="C757" s="56"/>
      <c r="D757" s="56"/>
      <c r="E757" s="57"/>
      <c r="F757" s="57"/>
    </row>
    <row r="758" spans="1:6" x14ac:dyDescent="0.25">
      <c r="A758" s="55"/>
      <c r="B758" s="56"/>
      <c r="C758" s="56"/>
      <c r="D758" s="56"/>
      <c r="E758" s="57"/>
      <c r="F758" s="57"/>
    </row>
    <row r="759" spans="1:6" x14ac:dyDescent="0.25">
      <c r="A759" s="55"/>
      <c r="B759" s="56"/>
      <c r="C759" s="56"/>
      <c r="D759" s="56"/>
      <c r="E759" s="57"/>
      <c r="F759" s="57"/>
    </row>
    <row r="760" spans="1:6" x14ac:dyDescent="0.25">
      <c r="A760" s="55"/>
      <c r="B760" s="56"/>
      <c r="C760" s="56"/>
      <c r="D760" s="56"/>
      <c r="E760" s="57"/>
      <c r="F760" s="57"/>
    </row>
    <row r="761" spans="1:6" x14ac:dyDescent="0.25">
      <c r="A761" s="55"/>
      <c r="B761" s="56"/>
      <c r="C761" s="56"/>
      <c r="D761" s="56"/>
      <c r="E761" s="57"/>
      <c r="F761" s="57"/>
    </row>
    <row r="762" spans="1:6" x14ac:dyDescent="0.25">
      <c r="A762" s="55"/>
      <c r="B762" s="56"/>
      <c r="C762" s="56"/>
      <c r="D762" s="56"/>
      <c r="E762" s="57"/>
      <c r="F762" s="57"/>
    </row>
    <row r="763" spans="1:6" x14ac:dyDescent="0.25">
      <c r="A763" s="55"/>
      <c r="B763" s="56"/>
      <c r="C763" s="56"/>
      <c r="D763" s="56"/>
      <c r="E763" s="57"/>
      <c r="F763" s="57"/>
    </row>
    <row r="764" spans="1:6" x14ac:dyDescent="0.25">
      <c r="A764" s="55"/>
      <c r="B764" s="56"/>
      <c r="C764" s="56"/>
      <c r="D764" s="56"/>
      <c r="E764" s="57"/>
      <c r="F764" s="57"/>
    </row>
    <row r="765" spans="1:6" x14ac:dyDescent="0.25">
      <c r="A765" s="55"/>
      <c r="B765" s="56"/>
      <c r="C765" s="56"/>
      <c r="D765" s="56"/>
      <c r="E765" s="57"/>
      <c r="F765" s="57"/>
    </row>
    <row r="766" spans="1:6" x14ac:dyDescent="0.25">
      <c r="A766" s="55"/>
      <c r="B766" s="56"/>
      <c r="C766" s="56"/>
      <c r="D766" s="56"/>
      <c r="E766" s="57"/>
      <c r="F766" s="57"/>
    </row>
    <row r="767" spans="1:6" x14ac:dyDescent="0.25">
      <c r="A767" s="55"/>
      <c r="B767" s="56"/>
      <c r="C767" s="56"/>
      <c r="D767" s="56"/>
      <c r="E767" s="57"/>
      <c r="F767" s="57"/>
    </row>
    <row r="768" spans="1:6" x14ac:dyDescent="0.25">
      <c r="A768" s="55"/>
      <c r="B768" s="56"/>
      <c r="C768" s="56"/>
      <c r="D768" s="56"/>
      <c r="E768" s="57"/>
      <c r="F768" s="57"/>
    </row>
    <row r="769" spans="1:6" x14ac:dyDescent="0.25">
      <c r="A769" s="55"/>
      <c r="B769" s="56"/>
      <c r="C769" s="56"/>
      <c r="D769" s="56"/>
      <c r="E769" s="57"/>
      <c r="F769" s="57"/>
    </row>
    <row r="770" spans="1:6" x14ac:dyDescent="0.25">
      <c r="A770" s="55"/>
      <c r="B770" s="56"/>
      <c r="C770" s="56"/>
      <c r="D770" s="56"/>
      <c r="E770" s="57"/>
      <c r="F770" s="57"/>
    </row>
    <row r="771" spans="1:6" x14ac:dyDescent="0.25">
      <c r="A771" s="55"/>
      <c r="B771" s="56"/>
      <c r="C771" s="56"/>
      <c r="D771" s="56"/>
      <c r="E771" s="57"/>
      <c r="F771" s="57"/>
    </row>
    <row r="772" spans="1:6" x14ac:dyDescent="0.25">
      <c r="A772" s="55"/>
      <c r="B772" s="56"/>
      <c r="C772" s="56"/>
      <c r="D772" s="56"/>
      <c r="E772" s="57"/>
      <c r="F772" s="57"/>
    </row>
    <row r="773" spans="1:6" x14ac:dyDescent="0.25">
      <c r="A773" s="55"/>
      <c r="B773" s="56"/>
      <c r="C773" s="56"/>
      <c r="D773" s="56"/>
      <c r="E773" s="57"/>
      <c r="F773" s="57"/>
    </row>
    <row r="774" spans="1:6" x14ac:dyDescent="0.25">
      <c r="A774" s="55"/>
      <c r="B774" s="56"/>
      <c r="C774" s="56"/>
      <c r="D774" s="56"/>
      <c r="E774" s="57"/>
      <c r="F774" s="57"/>
    </row>
    <row r="775" spans="1:6" x14ac:dyDescent="0.25">
      <c r="A775" s="55"/>
      <c r="B775" s="56"/>
      <c r="C775" s="56"/>
      <c r="D775" s="56"/>
      <c r="E775" s="57"/>
      <c r="F775" s="57"/>
    </row>
    <row r="776" spans="1:6" x14ac:dyDescent="0.25">
      <c r="A776" s="55"/>
      <c r="B776" s="56"/>
      <c r="C776" s="56"/>
      <c r="D776" s="56"/>
      <c r="E776" s="57"/>
      <c r="F776" s="57"/>
    </row>
    <row r="777" spans="1:6" x14ac:dyDescent="0.25">
      <c r="A777" s="55"/>
      <c r="B777" s="56"/>
      <c r="C777" s="56"/>
      <c r="D777" s="56"/>
      <c r="E777" s="57"/>
      <c r="F777" s="57"/>
    </row>
    <row r="778" spans="1:6" x14ac:dyDescent="0.25">
      <c r="A778" s="55"/>
      <c r="B778" s="56"/>
      <c r="C778" s="56"/>
      <c r="D778" s="56"/>
      <c r="E778" s="57"/>
      <c r="F778" s="57"/>
    </row>
    <row r="779" spans="1:6" x14ac:dyDescent="0.25">
      <c r="A779" s="55"/>
      <c r="B779" s="56"/>
      <c r="C779" s="56"/>
      <c r="D779" s="56"/>
      <c r="E779" s="57"/>
      <c r="F779" s="57"/>
    </row>
    <row r="780" spans="1:6" x14ac:dyDescent="0.25">
      <c r="A780" s="55"/>
      <c r="B780" s="56"/>
      <c r="C780" s="56"/>
      <c r="D780" s="56"/>
      <c r="E780" s="57"/>
      <c r="F780" s="57"/>
    </row>
    <row r="781" spans="1:6" x14ac:dyDescent="0.25">
      <c r="A781" s="55"/>
      <c r="B781" s="56"/>
      <c r="C781" s="56"/>
      <c r="D781" s="56"/>
      <c r="E781" s="57"/>
      <c r="F781" s="57"/>
    </row>
    <row r="782" spans="1:6" x14ac:dyDescent="0.25">
      <c r="A782" s="55"/>
      <c r="B782" s="56"/>
      <c r="C782" s="56"/>
      <c r="D782" s="56"/>
      <c r="E782" s="57"/>
      <c r="F782" s="57"/>
    </row>
    <row r="783" spans="1:6" x14ac:dyDescent="0.25">
      <c r="A783" s="55"/>
      <c r="B783" s="56"/>
      <c r="C783" s="56"/>
      <c r="D783" s="56"/>
      <c r="E783" s="57"/>
      <c r="F783" s="57"/>
    </row>
    <row r="784" spans="1:6" x14ac:dyDescent="0.25">
      <c r="A784" s="55"/>
      <c r="B784" s="56"/>
      <c r="C784" s="56"/>
      <c r="D784" s="56"/>
      <c r="E784" s="57"/>
      <c r="F784" s="57"/>
    </row>
    <row r="785" spans="1:6" x14ac:dyDescent="0.25">
      <c r="A785" s="55"/>
      <c r="B785" s="56"/>
      <c r="C785" s="56"/>
      <c r="D785" s="56"/>
      <c r="E785" s="57"/>
      <c r="F785" s="57"/>
    </row>
    <row r="786" spans="1:6" x14ac:dyDescent="0.25">
      <c r="A786" s="55"/>
      <c r="B786" s="56"/>
      <c r="C786" s="56"/>
      <c r="D786" s="56"/>
      <c r="E786" s="57"/>
      <c r="F786" s="57"/>
    </row>
    <row r="787" spans="1:6" x14ac:dyDescent="0.25">
      <c r="A787" s="55"/>
      <c r="B787" s="56"/>
      <c r="C787" s="56"/>
      <c r="D787" s="56"/>
      <c r="E787" s="57"/>
      <c r="F787" s="57"/>
    </row>
    <row r="788" spans="1:6" x14ac:dyDescent="0.25">
      <c r="A788" s="55"/>
      <c r="B788" s="56"/>
      <c r="C788" s="56"/>
      <c r="D788" s="56"/>
      <c r="E788" s="57"/>
      <c r="F788" s="57"/>
    </row>
    <row r="789" spans="1:6" x14ac:dyDescent="0.25">
      <c r="A789" s="55"/>
      <c r="B789" s="56"/>
      <c r="C789" s="56"/>
      <c r="D789" s="56"/>
      <c r="E789" s="57"/>
      <c r="F789" s="57"/>
    </row>
    <row r="790" spans="1:6" x14ac:dyDescent="0.25">
      <c r="A790" s="55"/>
      <c r="B790" s="56"/>
      <c r="C790" s="56"/>
      <c r="D790" s="56"/>
      <c r="E790" s="57"/>
      <c r="F790" s="57"/>
    </row>
    <row r="791" spans="1:6" x14ac:dyDescent="0.25">
      <c r="A791" s="55"/>
      <c r="B791" s="56"/>
      <c r="C791" s="56"/>
      <c r="D791" s="56"/>
      <c r="E791" s="57"/>
      <c r="F791" s="57"/>
    </row>
    <row r="792" spans="1:6" x14ac:dyDescent="0.25">
      <c r="A792" s="55"/>
      <c r="B792" s="56"/>
      <c r="C792" s="56"/>
      <c r="D792" s="56"/>
      <c r="E792" s="57"/>
      <c r="F792" s="57"/>
    </row>
    <row r="793" spans="1:6" x14ac:dyDescent="0.25">
      <c r="A793" s="55"/>
      <c r="B793" s="56"/>
      <c r="C793" s="56"/>
      <c r="D793" s="56"/>
      <c r="E793" s="57"/>
      <c r="F793" s="57"/>
    </row>
    <row r="794" spans="1:6" x14ac:dyDescent="0.25">
      <c r="A794" s="55"/>
      <c r="B794" s="56"/>
      <c r="C794" s="56"/>
      <c r="D794" s="56"/>
      <c r="E794" s="57"/>
      <c r="F794" s="57"/>
    </row>
    <row r="795" spans="1:6" x14ac:dyDescent="0.25">
      <c r="A795" s="55"/>
      <c r="B795" s="56"/>
      <c r="C795" s="56"/>
      <c r="D795" s="56"/>
      <c r="E795" s="57"/>
      <c r="F795" s="57"/>
    </row>
    <row r="796" spans="1:6" x14ac:dyDescent="0.25">
      <c r="A796" s="55"/>
      <c r="B796" s="56"/>
      <c r="C796" s="56"/>
      <c r="D796" s="56"/>
      <c r="E796" s="57"/>
      <c r="F796" s="57"/>
    </row>
    <row r="797" spans="1:6" x14ac:dyDescent="0.25">
      <c r="A797" s="55"/>
      <c r="B797" s="56"/>
      <c r="C797" s="56"/>
      <c r="D797" s="56"/>
      <c r="E797" s="57"/>
      <c r="F797" s="57"/>
    </row>
    <row r="798" spans="1:6" x14ac:dyDescent="0.25">
      <c r="A798" s="55"/>
      <c r="B798" s="56"/>
      <c r="C798" s="56"/>
      <c r="D798" s="56"/>
      <c r="E798" s="57"/>
      <c r="F798" s="57"/>
    </row>
    <row r="799" spans="1:6" x14ac:dyDescent="0.25">
      <c r="A799" s="55"/>
      <c r="B799" s="56"/>
      <c r="C799" s="56"/>
      <c r="D799" s="56"/>
      <c r="E799" s="57"/>
      <c r="F799" s="57"/>
    </row>
    <row r="800" spans="1:6" x14ac:dyDescent="0.25">
      <c r="A800" s="55"/>
      <c r="B800" s="56"/>
      <c r="C800" s="56"/>
      <c r="D800" s="56"/>
      <c r="E800" s="57"/>
      <c r="F800" s="57"/>
    </row>
    <row r="801" spans="1:6" x14ac:dyDescent="0.25">
      <c r="A801" s="55"/>
      <c r="B801" s="56"/>
      <c r="C801" s="56"/>
      <c r="D801" s="56"/>
      <c r="E801" s="57"/>
      <c r="F801" s="57"/>
    </row>
    <row r="802" spans="1:6" x14ac:dyDescent="0.25">
      <c r="A802" s="55"/>
      <c r="B802" s="56"/>
      <c r="C802" s="56"/>
      <c r="D802" s="56"/>
      <c r="E802" s="57"/>
      <c r="F802" s="57"/>
    </row>
    <row r="803" spans="1:6" x14ac:dyDescent="0.25">
      <c r="A803" s="55"/>
      <c r="B803" s="56"/>
      <c r="C803" s="56"/>
      <c r="D803" s="56"/>
      <c r="E803" s="57"/>
      <c r="F803" s="57"/>
    </row>
    <row r="804" spans="1:6" x14ac:dyDescent="0.25">
      <c r="A804" s="55"/>
      <c r="B804" s="56"/>
      <c r="C804" s="56"/>
      <c r="D804" s="56"/>
      <c r="E804" s="57"/>
      <c r="F804" s="57"/>
    </row>
    <row r="805" spans="1:6" x14ac:dyDescent="0.25">
      <c r="A805" s="55"/>
      <c r="B805" s="56"/>
      <c r="C805" s="56"/>
      <c r="D805" s="56"/>
      <c r="E805" s="57"/>
      <c r="F805" s="57"/>
    </row>
    <row r="806" spans="1:6" x14ac:dyDescent="0.25">
      <c r="A806" s="55"/>
      <c r="B806" s="56"/>
      <c r="C806" s="56"/>
      <c r="D806" s="56"/>
      <c r="E806" s="57"/>
      <c r="F806" s="57"/>
    </row>
    <row r="807" spans="1:6" x14ac:dyDescent="0.25">
      <c r="A807" s="55"/>
      <c r="B807" s="56"/>
      <c r="C807" s="56"/>
      <c r="D807" s="56"/>
      <c r="E807" s="57"/>
      <c r="F807" s="57"/>
    </row>
    <row r="808" spans="1:6" x14ac:dyDescent="0.25">
      <c r="A808" s="55"/>
      <c r="B808" s="56"/>
      <c r="C808" s="56"/>
      <c r="D808" s="56"/>
      <c r="E808" s="57"/>
      <c r="F808" s="57"/>
    </row>
    <row r="809" spans="1:6" x14ac:dyDescent="0.25">
      <c r="A809" s="55"/>
      <c r="B809" s="56"/>
      <c r="C809" s="56"/>
      <c r="D809" s="56"/>
      <c r="E809" s="57"/>
      <c r="F809" s="57"/>
    </row>
    <row r="810" spans="1:6" x14ac:dyDescent="0.25">
      <c r="A810" s="55"/>
      <c r="B810" s="56"/>
      <c r="C810" s="56"/>
      <c r="D810" s="56"/>
      <c r="E810" s="57"/>
      <c r="F810" s="57"/>
    </row>
    <row r="811" spans="1:6" x14ac:dyDescent="0.25">
      <c r="A811" s="55"/>
      <c r="B811" s="56"/>
      <c r="C811" s="56"/>
      <c r="D811" s="56"/>
      <c r="E811" s="57"/>
      <c r="F811" s="57"/>
    </row>
    <row r="812" spans="1:6" x14ac:dyDescent="0.25">
      <c r="A812" s="55"/>
      <c r="B812" s="56"/>
      <c r="C812" s="56"/>
      <c r="D812" s="56"/>
      <c r="E812" s="57"/>
      <c r="F812" s="57"/>
    </row>
    <row r="813" spans="1:6" x14ac:dyDescent="0.25">
      <c r="A813" s="55"/>
      <c r="B813" s="56"/>
      <c r="C813" s="56"/>
      <c r="D813" s="56"/>
      <c r="E813" s="57"/>
      <c r="F813" s="57"/>
    </row>
    <row r="814" spans="1:6" x14ac:dyDescent="0.25">
      <c r="A814" s="55"/>
      <c r="B814" s="56"/>
      <c r="C814" s="56"/>
      <c r="D814" s="56"/>
      <c r="E814" s="57"/>
      <c r="F814" s="57"/>
    </row>
    <row r="815" spans="1:6" x14ac:dyDescent="0.25">
      <c r="A815" s="55"/>
      <c r="B815" s="56"/>
      <c r="C815" s="56"/>
      <c r="D815" s="56"/>
      <c r="E815" s="57"/>
      <c r="F815" s="57"/>
    </row>
    <row r="816" spans="1:6" x14ac:dyDescent="0.25">
      <c r="A816" s="55"/>
      <c r="B816" s="56"/>
      <c r="C816" s="56"/>
      <c r="D816" s="56"/>
      <c r="E816" s="57"/>
      <c r="F816" s="57"/>
    </row>
    <row r="817" spans="1:6" x14ac:dyDescent="0.25">
      <c r="A817" s="55"/>
      <c r="B817" s="56"/>
      <c r="C817" s="56"/>
      <c r="D817" s="56"/>
      <c r="E817" s="57"/>
      <c r="F817" s="57"/>
    </row>
    <row r="818" spans="1:6" x14ac:dyDescent="0.25">
      <c r="A818" s="55"/>
      <c r="B818" s="56"/>
      <c r="C818" s="56"/>
      <c r="D818" s="56"/>
      <c r="E818" s="57"/>
      <c r="F818" s="57"/>
    </row>
    <row r="819" spans="1:6" x14ac:dyDescent="0.25">
      <c r="A819" s="55"/>
      <c r="B819" s="56"/>
      <c r="C819" s="56"/>
      <c r="D819" s="56"/>
      <c r="E819" s="57"/>
      <c r="F819" s="57"/>
    </row>
    <row r="820" spans="1:6" x14ac:dyDescent="0.25">
      <c r="A820" s="55"/>
      <c r="B820" s="56"/>
      <c r="C820" s="56"/>
      <c r="D820" s="56"/>
      <c r="E820" s="57"/>
      <c r="F820" s="57"/>
    </row>
    <row r="821" spans="1:6" x14ac:dyDescent="0.25">
      <c r="A821" s="55"/>
      <c r="B821" s="56"/>
      <c r="C821" s="56"/>
      <c r="D821" s="56"/>
      <c r="E821" s="57"/>
      <c r="F821" s="57"/>
    </row>
    <row r="822" spans="1:6" x14ac:dyDescent="0.25">
      <c r="A822" s="55"/>
      <c r="B822" s="56"/>
      <c r="C822" s="56"/>
      <c r="D822" s="56"/>
      <c r="E822" s="57"/>
      <c r="F822" s="57"/>
    </row>
    <row r="823" spans="1:6" x14ac:dyDescent="0.25">
      <c r="A823" s="55"/>
      <c r="B823" s="56"/>
      <c r="C823" s="56"/>
      <c r="D823" s="56"/>
      <c r="E823" s="57"/>
      <c r="F823" s="57"/>
    </row>
    <row r="824" spans="1:6" x14ac:dyDescent="0.25">
      <c r="A824" s="55"/>
      <c r="B824" s="56"/>
      <c r="C824" s="56"/>
      <c r="D824" s="56"/>
      <c r="E824" s="57"/>
      <c r="F824" s="57"/>
    </row>
    <row r="825" spans="1:6" x14ac:dyDescent="0.25">
      <c r="A825" s="55"/>
      <c r="B825" s="56"/>
      <c r="C825" s="56"/>
      <c r="D825" s="56"/>
      <c r="E825" s="57"/>
      <c r="F825" s="57"/>
    </row>
    <row r="826" spans="1:6" x14ac:dyDescent="0.25">
      <c r="A826" s="55"/>
      <c r="B826" s="56"/>
      <c r="C826" s="56"/>
      <c r="D826" s="56"/>
      <c r="E826" s="57"/>
      <c r="F826" s="57"/>
    </row>
    <row r="827" spans="1:6" x14ac:dyDescent="0.25">
      <c r="A827" s="55"/>
      <c r="B827" s="56"/>
      <c r="C827" s="56"/>
      <c r="D827" s="56"/>
      <c r="E827" s="57"/>
      <c r="F827" s="57"/>
    </row>
    <row r="828" spans="1:6" x14ac:dyDescent="0.25">
      <c r="A828" s="55"/>
      <c r="B828" s="56"/>
      <c r="C828" s="56"/>
      <c r="D828" s="56"/>
      <c r="E828" s="57"/>
      <c r="F828" s="57"/>
    </row>
    <row r="829" spans="1:6" x14ac:dyDescent="0.25">
      <c r="A829" s="55"/>
      <c r="B829" s="56"/>
      <c r="C829" s="56"/>
      <c r="D829" s="56"/>
      <c r="E829" s="57"/>
      <c r="F829" s="57"/>
    </row>
    <row r="830" spans="1:6" x14ac:dyDescent="0.25">
      <c r="A830" s="55"/>
      <c r="B830" s="56"/>
      <c r="C830" s="56"/>
      <c r="D830" s="56"/>
      <c r="E830" s="57"/>
      <c r="F830" s="57"/>
    </row>
    <row r="831" spans="1:6" x14ac:dyDescent="0.25">
      <c r="A831" s="55"/>
      <c r="B831" s="56"/>
      <c r="C831" s="56"/>
      <c r="D831" s="56"/>
      <c r="E831" s="57"/>
      <c r="F831" s="57"/>
    </row>
    <row r="832" spans="1:6" x14ac:dyDescent="0.25">
      <c r="A832" s="55"/>
      <c r="B832" s="56"/>
      <c r="C832" s="56"/>
      <c r="D832" s="56"/>
      <c r="E832" s="57"/>
      <c r="F832" s="57"/>
    </row>
    <row r="833" spans="1:6" x14ac:dyDescent="0.25">
      <c r="A833" s="55"/>
      <c r="B833" s="56"/>
      <c r="C833" s="56"/>
      <c r="D833" s="56"/>
      <c r="E833" s="57"/>
      <c r="F833" s="57"/>
    </row>
    <row r="834" spans="1:6" x14ac:dyDescent="0.25">
      <c r="A834" s="55"/>
      <c r="B834" s="56"/>
      <c r="C834" s="56"/>
      <c r="D834" s="56"/>
      <c r="E834" s="57"/>
      <c r="F834" s="57"/>
    </row>
    <row r="835" spans="1:6" x14ac:dyDescent="0.25">
      <c r="A835" s="55"/>
      <c r="B835" s="56"/>
      <c r="C835" s="56"/>
      <c r="D835" s="56"/>
      <c r="E835" s="57"/>
      <c r="F835" s="57"/>
    </row>
    <row r="836" spans="1:6" x14ac:dyDescent="0.25">
      <c r="A836" s="55"/>
      <c r="B836" s="56"/>
      <c r="C836" s="56"/>
      <c r="D836" s="56"/>
      <c r="E836" s="57"/>
      <c r="F836" s="57"/>
    </row>
    <row r="837" spans="1:6" x14ac:dyDescent="0.25">
      <c r="A837" s="55"/>
      <c r="B837" s="56"/>
      <c r="C837" s="56"/>
      <c r="D837" s="56"/>
      <c r="E837" s="57"/>
      <c r="F837" s="57"/>
    </row>
    <row r="838" spans="1:6" x14ac:dyDescent="0.25">
      <c r="A838" s="55"/>
      <c r="B838" s="56"/>
      <c r="C838" s="56"/>
      <c r="D838" s="56"/>
      <c r="E838" s="57"/>
      <c r="F838" s="57"/>
    </row>
    <row r="839" spans="1:6" x14ac:dyDescent="0.25">
      <c r="A839" s="55"/>
      <c r="B839" s="56"/>
      <c r="C839" s="56"/>
      <c r="D839" s="56"/>
      <c r="E839" s="57"/>
      <c r="F839" s="57"/>
    </row>
    <row r="840" spans="1:6" x14ac:dyDescent="0.25">
      <c r="A840" s="55"/>
      <c r="B840" s="56"/>
      <c r="C840" s="56"/>
      <c r="D840" s="56"/>
      <c r="E840" s="57"/>
      <c r="F840" s="57"/>
    </row>
    <row r="841" spans="1:6" x14ac:dyDescent="0.25">
      <c r="A841" s="55"/>
      <c r="B841" s="56"/>
      <c r="C841" s="56"/>
      <c r="D841" s="56"/>
      <c r="E841" s="57"/>
      <c r="F841" s="57"/>
    </row>
    <row r="842" spans="1:6" x14ac:dyDescent="0.25">
      <c r="A842" s="55"/>
      <c r="B842" s="56"/>
      <c r="C842" s="56"/>
      <c r="D842" s="56"/>
      <c r="E842" s="57"/>
      <c r="F842" s="57"/>
    </row>
    <row r="843" spans="1:6" x14ac:dyDescent="0.25">
      <c r="A843" s="55"/>
      <c r="B843" s="56"/>
      <c r="C843" s="56"/>
      <c r="D843" s="56"/>
      <c r="E843" s="57"/>
      <c r="F843" s="57"/>
    </row>
    <row r="844" spans="1:6" x14ac:dyDescent="0.25">
      <c r="A844" s="55"/>
      <c r="B844" s="56"/>
      <c r="C844" s="56"/>
      <c r="D844" s="56"/>
      <c r="E844" s="57"/>
      <c r="F844" s="57"/>
    </row>
    <row r="845" spans="1:6" x14ac:dyDescent="0.25">
      <c r="A845" s="55"/>
      <c r="B845" s="56"/>
      <c r="C845" s="56"/>
      <c r="D845" s="56"/>
      <c r="E845" s="57"/>
      <c r="F845" s="57"/>
    </row>
    <row r="846" spans="1:6" x14ac:dyDescent="0.25">
      <c r="A846" s="55"/>
      <c r="B846" s="56"/>
      <c r="C846" s="56"/>
      <c r="D846" s="56"/>
      <c r="E846" s="57"/>
      <c r="F846" s="57"/>
    </row>
    <row r="847" spans="1:6" x14ac:dyDescent="0.25">
      <c r="A847" s="55"/>
      <c r="B847" s="56"/>
      <c r="C847" s="56"/>
      <c r="D847" s="56"/>
      <c r="E847" s="57"/>
      <c r="F847" s="57"/>
    </row>
    <row r="848" spans="1:6" x14ac:dyDescent="0.25">
      <c r="A848" s="55"/>
      <c r="B848" s="56"/>
      <c r="C848" s="56"/>
      <c r="D848" s="56"/>
      <c r="E848" s="57"/>
      <c r="F848" s="57"/>
    </row>
    <row r="849" spans="1:6" x14ac:dyDescent="0.25">
      <c r="A849" s="55"/>
      <c r="B849" s="56"/>
      <c r="C849" s="56"/>
      <c r="D849" s="56"/>
      <c r="E849" s="57"/>
      <c r="F849" s="57"/>
    </row>
    <row r="850" spans="1:6" x14ac:dyDescent="0.25">
      <c r="A850" s="55"/>
      <c r="B850" s="56"/>
      <c r="C850" s="56"/>
      <c r="D850" s="56"/>
      <c r="E850" s="57"/>
      <c r="F850" s="57"/>
    </row>
    <row r="851" spans="1:6" x14ac:dyDescent="0.25">
      <c r="A851" s="55"/>
      <c r="B851" s="56"/>
      <c r="C851" s="56"/>
      <c r="D851" s="56"/>
      <c r="E851" s="57"/>
      <c r="F851" s="57"/>
    </row>
    <row r="852" spans="1:6" x14ac:dyDescent="0.25">
      <c r="A852" s="55"/>
      <c r="B852" s="56"/>
      <c r="C852" s="56"/>
      <c r="D852" s="56"/>
      <c r="E852" s="57"/>
      <c r="F852" s="57"/>
    </row>
    <row r="853" spans="1:6" x14ac:dyDescent="0.25">
      <c r="A853" s="55"/>
      <c r="B853" s="56"/>
      <c r="C853" s="56"/>
      <c r="D853" s="56"/>
      <c r="E853" s="57"/>
      <c r="F853" s="57"/>
    </row>
    <row r="854" spans="1:6" x14ac:dyDescent="0.25">
      <c r="A854" s="55"/>
      <c r="B854" s="56"/>
      <c r="C854" s="56"/>
      <c r="D854" s="56"/>
      <c r="E854" s="57"/>
      <c r="F854" s="57"/>
    </row>
    <row r="855" spans="1:6" x14ac:dyDescent="0.25">
      <c r="A855" s="55"/>
      <c r="B855" s="56"/>
      <c r="C855" s="56"/>
      <c r="D855" s="56"/>
      <c r="E855" s="57"/>
      <c r="F855" s="57"/>
    </row>
    <row r="856" spans="1:6" x14ac:dyDescent="0.25">
      <c r="A856" s="55"/>
      <c r="B856" s="56"/>
      <c r="C856" s="56"/>
      <c r="D856" s="56"/>
      <c r="E856" s="57"/>
      <c r="F856" s="57"/>
    </row>
    <row r="857" spans="1:6" x14ac:dyDescent="0.25">
      <c r="A857" s="55"/>
      <c r="B857" s="56"/>
      <c r="C857" s="56"/>
      <c r="D857" s="56"/>
      <c r="E857" s="57"/>
      <c r="F857" s="57"/>
    </row>
    <row r="858" spans="1:6" x14ac:dyDescent="0.25">
      <c r="A858" s="55"/>
      <c r="B858" s="56"/>
      <c r="C858" s="56"/>
      <c r="D858" s="56"/>
      <c r="E858" s="57"/>
      <c r="F858" s="57"/>
    </row>
    <row r="859" spans="1:6" x14ac:dyDescent="0.25">
      <c r="A859" s="55"/>
      <c r="B859" s="56"/>
      <c r="C859" s="56"/>
      <c r="D859" s="56"/>
      <c r="E859" s="57"/>
      <c r="F859" s="57"/>
    </row>
    <row r="860" spans="1:6" x14ac:dyDescent="0.25">
      <c r="A860" s="55"/>
      <c r="B860" s="56"/>
      <c r="C860" s="56"/>
      <c r="D860" s="56"/>
      <c r="E860" s="57"/>
      <c r="F860" s="57"/>
    </row>
    <row r="861" spans="1:6" x14ac:dyDescent="0.25">
      <c r="A861" s="55"/>
      <c r="B861" s="56"/>
      <c r="C861" s="56"/>
      <c r="D861" s="56"/>
      <c r="E861" s="57"/>
      <c r="F861" s="57"/>
    </row>
    <row r="862" spans="1:6" x14ac:dyDescent="0.25">
      <c r="A862" s="55"/>
      <c r="B862" s="56"/>
      <c r="C862" s="56"/>
      <c r="D862" s="56"/>
      <c r="E862" s="57"/>
      <c r="F862" s="57"/>
    </row>
    <row r="863" spans="1:6" x14ac:dyDescent="0.25">
      <c r="A863" s="55"/>
      <c r="B863" s="56"/>
      <c r="C863" s="56"/>
      <c r="D863" s="56"/>
      <c r="E863" s="57"/>
      <c r="F863" s="57"/>
    </row>
    <row r="864" spans="1:6" x14ac:dyDescent="0.25">
      <c r="A864" s="55"/>
      <c r="B864" s="56"/>
      <c r="C864" s="56"/>
      <c r="D864" s="56"/>
      <c r="E864" s="57"/>
      <c r="F864" s="57"/>
    </row>
    <row r="865" spans="1:6" x14ac:dyDescent="0.25">
      <c r="A865" s="55"/>
      <c r="B865" s="56"/>
      <c r="C865" s="56"/>
      <c r="D865" s="56"/>
      <c r="E865" s="57"/>
      <c r="F865" s="57"/>
    </row>
    <row r="866" spans="1:6" x14ac:dyDescent="0.25">
      <c r="A866" s="55"/>
      <c r="B866" s="56"/>
      <c r="C866" s="56"/>
      <c r="D866" s="56"/>
      <c r="E866" s="57"/>
      <c r="F866" s="57"/>
    </row>
    <row r="867" spans="1:6" x14ac:dyDescent="0.25">
      <c r="A867" s="55"/>
      <c r="B867" s="56"/>
      <c r="C867" s="56"/>
      <c r="D867" s="56"/>
      <c r="E867" s="57"/>
      <c r="F867" s="57"/>
    </row>
    <row r="868" spans="1:6" x14ac:dyDescent="0.25">
      <c r="A868" s="55"/>
      <c r="B868" s="56"/>
      <c r="C868" s="56"/>
      <c r="D868" s="56"/>
      <c r="E868" s="57"/>
      <c r="F868" s="57"/>
    </row>
    <row r="869" spans="1:6" x14ac:dyDescent="0.25">
      <c r="A869" s="55"/>
      <c r="B869" s="56"/>
      <c r="C869" s="56"/>
      <c r="D869" s="56"/>
      <c r="E869" s="57"/>
      <c r="F869" s="57"/>
    </row>
    <row r="870" spans="1:6" x14ac:dyDescent="0.25">
      <c r="A870" s="55"/>
      <c r="B870" s="56"/>
      <c r="C870" s="56"/>
      <c r="D870" s="56"/>
      <c r="E870" s="57"/>
      <c r="F870" s="57"/>
    </row>
    <row r="871" spans="1:6" x14ac:dyDescent="0.25">
      <c r="A871" s="55"/>
      <c r="B871" s="56"/>
      <c r="C871" s="56"/>
      <c r="D871" s="56"/>
      <c r="E871" s="57"/>
      <c r="F871" s="57"/>
    </row>
    <row r="872" spans="1:6" x14ac:dyDescent="0.25">
      <c r="A872" s="55"/>
      <c r="B872" s="56"/>
      <c r="C872" s="56"/>
      <c r="D872" s="56"/>
      <c r="E872" s="57"/>
      <c r="F872" s="57"/>
    </row>
    <row r="873" spans="1:6" x14ac:dyDescent="0.25">
      <c r="A873" s="55"/>
      <c r="B873" s="56"/>
      <c r="C873" s="56"/>
      <c r="D873" s="56"/>
      <c r="E873" s="57"/>
      <c r="F873" s="57"/>
    </row>
    <row r="874" spans="1:6" x14ac:dyDescent="0.25">
      <c r="A874" s="55"/>
      <c r="B874" s="56"/>
      <c r="C874" s="56"/>
      <c r="D874" s="56"/>
      <c r="E874" s="57"/>
      <c r="F874" s="57"/>
    </row>
    <row r="875" spans="1:6" x14ac:dyDescent="0.25">
      <c r="A875" s="55"/>
      <c r="B875" s="56"/>
      <c r="C875" s="56"/>
      <c r="D875" s="56"/>
      <c r="E875" s="57"/>
      <c r="F875" s="57"/>
    </row>
    <row r="876" spans="1:6" x14ac:dyDescent="0.25">
      <c r="A876" s="55"/>
      <c r="B876" s="56"/>
      <c r="C876" s="56"/>
      <c r="D876" s="56"/>
      <c r="E876" s="57"/>
      <c r="F876" s="57"/>
    </row>
    <row r="877" spans="1:6" x14ac:dyDescent="0.25">
      <c r="A877" s="55"/>
      <c r="B877" s="56"/>
      <c r="C877" s="56"/>
      <c r="D877" s="56"/>
      <c r="E877" s="57"/>
      <c r="F877" s="57"/>
    </row>
    <row r="878" spans="1:6" x14ac:dyDescent="0.25">
      <c r="A878" s="55"/>
      <c r="B878" s="56"/>
      <c r="C878" s="56"/>
      <c r="D878" s="56"/>
      <c r="E878" s="57"/>
      <c r="F878" s="57"/>
    </row>
    <row r="879" spans="1:6" x14ac:dyDescent="0.25">
      <c r="A879" s="55"/>
      <c r="B879" s="56"/>
      <c r="C879" s="56"/>
      <c r="D879" s="56"/>
      <c r="E879" s="57"/>
      <c r="F879" s="57"/>
    </row>
    <row r="880" spans="1:6" x14ac:dyDescent="0.25">
      <c r="A880" s="55"/>
      <c r="B880" s="56"/>
      <c r="C880" s="56"/>
      <c r="D880" s="56"/>
      <c r="E880" s="57"/>
      <c r="F880" s="57"/>
    </row>
    <row r="881" spans="1:6" x14ac:dyDescent="0.25">
      <c r="A881" s="55"/>
      <c r="B881" s="56"/>
      <c r="C881" s="56"/>
      <c r="D881" s="56"/>
      <c r="E881" s="57"/>
      <c r="F881" s="57"/>
    </row>
    <row r="882" spans="1:6" x14ac:dyDescent="0.25">
      <c r="A882" s="55"/>
      <c r="B882" s="56"/>
      <c r="C882" s="56"/>
      <c r="D882" s="56"/>
      <c r="E882" s="57"/>
      <c r="F882" s="57"/>
    </row>
    <row r="883" spans="1:6" x14ac:dyDescent="0.25">
      <c r="A883" s="55"/>
      <c r="B883" s="56"/>
      <c r="C883" s="56"/>
      <c r="D883" s="56"/>
      <c r="E883" s="57"/>
      <c r="F883" s="57"/>
    </row>
    <row r="884" spans="1:6" x14ac:dyDescent="0.25">
      <c r="A884" s="55"/>
      <c r="B884" s="56"/>
      <c r="C884" s="56"/>
      <c r="D884" s="56"/>
      <c r="E884" s="57"/>
      <c r="F884" s="57"/>
    </row>
    <row r="885" spans="1:6" x14ac:dyDescent="0.25">
      <c r="A885" s="55"/>
      <c r="B885" s="56"/>
      <c r="C885" s="56"/>
      <c r="D885" s="56"/>
      <c r="E885" s="57"/>
      <c r="F885" s="57"/>
    </row>
    <row r="886" spans="1:6" x14ac:dyDescent="0.25">
      <c r="A886" s="55"/>
      <c r="B886" s="56"/>
      <c r="C886" s="56"/>
      <c r="D886" s="56"/>
      <c r="E886" s="57"/>
      <c r="F886" s="57"/>
    </row>
    <row r="887" spans="1:6" x14ac:dyDescent="0.25">
      <c r="A887" s="55"/>
      <c r="B887" s="56"/>
      <c r="C887" s="56"/>
      <c r="D887" s="56"/>
      <c r="E887" s="57"/>
      <c r="F887" s="57"/>
    </row>
    <row r="888" spans="1:6" x14ac:dyDescent="0.25">
      <c r="A888" s="55"/>
      <c r="B888" s="56"/>
      <c r="C888" s="56"/>
      <c r="D888" s="56"/>
      <c r="E888" s="57"/>
      <c r="F888" s="57"/>
    </row>
    <row r="889" spans="1:6" x14ac:dyDescent="0.25">
      <c r="A889" s="55"/>
      <c r="B889" s="56"/>
      <c r="C889" s="56"/>
      <c r="D889" s="56"/>
      <c r="E889" s="57"/>
      <c r="F889" s="57"/>
    </row>
    <row r="890" spans="1:6" x14ac:dyDescent="0.25">
      <c r="A890" s="55"/>
      <c r="B890" s="56"/>
      <c r="C890" s="56"/>
      <c r="D890" s="56"/>
      <c r="E890" s="57"/>
      <c r="F890" s="57"/>
    </row>
    <row r="891" spans="1:6" x14ac:dyDescent="0.25">
      <c r="A891" s="55"/>
      <c r="B891" s="56"/>
      <c r="C891" s="56"/>
      <c r="D891" s="56"/>
      <c r="E891" s="57"/>
      <c r="F891" s="57"/>
    </row>
    <row r="892" spans="1:6" x14ac:dyDescent="0.25">
      <c r="A892" s="55"/>
      <c r="B892" s="56"/>
      <c r="C892" s="56"/>
      <c r="D892" s="56"/>
      <c r="E892" s="57"/>
      <c r="F892" s="57"/>
    </row>
    <row r="893" spans="1:6" x14ac:dyDescent="0.25">
      <c r="A893" s="55"/>
      <c r="B893" s="56"/>
      <c r="C893" s="56"/>
      <c r="D893" s="56"/>
      <c r="E893" s="57"/>
      <c r="F893" s="57"/>
    </row>
    <row r="894" spans="1:6" x14ac:dyDescent="0.25">
      <c r="A894" s="55"/>
      <c r="B894" s="56"/>
      <c r="C894" s="56"/>
      <c r="D894" s="56"/>
      <c r="E894" s="57"/>
      <c r="F894" s="57"/>
    </row>
    <row r="895" spans="1:6" x14ac:dyDescent="0.25">
      <c r="A895" s="55"/>
      <c r="B895" s="56"/>
      <c r="C895" s="56"/>
      <c r="D895" s="56"/>
      <c r="E895" s="57"/>
      <c r="F895" s="57"/>
    </row>
    <row r="896" spans="1:6" x14ac:dyDescent="0.25">
      <c r="A896" s="55"/>
      <c r="B896" s="56"/>
      <c r="C896" s="56"/>
      <c r="D896" s="56"/>
      <c r="E896" s="57"/>
      <c r="F896" s="57"/>
    </row>
  </sheetData>
  <sheetProtection sheet="1" objects="1" scenarios="1"/>
  <conditionalFormatting sqref="E11:E18 E30:E1048576">
    <cfRule type="cellIs" dxfId="4" priority="4" operator="greaterThan">
      <formula>0</formula>
    </cfRule>
  </conditionalFormatting>
  <conditionalFormatting sqref="F11:F18 F30:F1048576">
    <cfRule type="cellIs" dxfId="3" priority="3" operator="greaterThan">
      <formula>0</formula>
    </cfRule>
  </conditionalFormatting>
  <conditionalFormatting sqref="E19:E29">
    <cfRule type="cellIs" dxfId="2" priority="2" operator="greaterThan">
      <formula>0</formula>
    </cfRule>
  </conditionalFormatting>
  <conditionalFormatting sqref="F19:F29">
    <cfRule type="cellIs" dxfId="1" priority="1" operator="greaterThan">
      <formula>0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2CCA0-7242-44D4-89C0-267DAE6A01CB}">
  <sheetPr>
    <tabColor theme="4"/>
  </sheetPr>
  <dimension ref="A1:Q876"/>
  <sheetViews>
    <sheetView showGridLines="0" rightToLeft="1" workbookViewId="0">
      <pane ySplit="1" topLeftCell="A2" activePane="bottomLeft" state="frozen"/>
      <selection pane="bottomLeft" activeCell="G7" sqref="G7"/>
    </sheetView>
  </sheetViews>
  <sheetFormatPr defaultRowHeight="14.4" x14ac:dyDescent="0.3"/>
  <cols>
    <col min="1" max="1" width="4.5" style="10" bestFit="1" customWidth="1"/>
    <col min="2" max="7" width="15" customWidth="1"/>
    <col min="11" max="11" width="9.296875" bestFit="1" customWidth="1"/>
    <col min="12" max="12" width="8.09765625" bestFit="1" customWidth="1"/>
    <col min="14" max="14" width="4.59765625" style="8" bestFit="1" customWidth="1"/>
    <col min="15" max="15" width="4.8984375" style="8" bestFit="1" customWidth="1"/>
    <col min="16" max="16" width="7.5" bestFit="1" customWidth="1"/>
    <col min="17" max="17" width="12" bestFit="1" customWidth="1"/>
  </cols>
  <sheetData>
    <row r="1" spans="1:17" thickBot="1" x14ac:dyDescent="0.3">
      <c r="A1" s="2" t="s">
        <v>14</v>
      </c>
      <c r="B1" s="3"/>
      <c r="C1" s="3" t="s">
        <v>11</v>
      </c>
      <c r="D1" s="4" t="s">
        <v>12</v>
      </c>
      <c r="E1" s="4" t="s">
        <v>13</v>
      </c>
      <c r="F1" s="5" t="s">
        <v>23</v>
      </c>
      <c r="G1" s="5" t="s">
        <v>7</v>
      </c>
      <c r="K1" s="24" t="s">
        <v>45</v>
      </c>
      <c r="L1" s="25">
        <f ca="1">דשבורד!F1</f>
        <v>43542</v>
      </c>
      <c r="N1" s="30" t="s">
        <v>15</v>
      </c>
      <c r="O1" s="30" t="s">
        <v>75</v>
      </c>
      <c r="P1" s="30" t="s">
        <v>88</v>
      </c>
      <c r="Q1" s="30" t="s">
        <v>89</v>
      </c>
    </row>
    <row r="2" spans="1:17" x14ac:dyDescent="0.3">
      <c r="A2" s="16" t="s">
        <v>22</v>
      </c>
      <c r="B2" s="17"/>
      <c r="C2" s="18"/>
      <c r="D2" s="18"/>
      <c r="E2" s="7">
        <f>דשבורד!F3</f>
        <v>12345</v>
      </c>
      <c r="F2" s="7">
        <f>E2</f>
        <v>12345</v>
      </c>
      <c r="G2" s="7">
        <f>-דשבורד!$F$5</f>
        <v>-20000</v>
      </c>
      <c r="N2" s="28"/>
      <c r="O2" s="28"/>
      <c r="P2" s="29"/>
      <c r="Q2" s="29"/>
    </row>
    <row r="3" spans="1:17" x14ac:dyDescent="0.3">
      <c r="A3" s="9">
        <v>1</v>
      </c>
      <c r="B3" s="6">
        <f>דשבורד!F4</f>
        <v>43461</v>
      </c>
      <c r="C3" s="7">
        <f>SUMIF('תנועות בנק'!$A:$A,$B3,'תנועות בנק'!E:E)</f>
        <v>0</v>
      </c>
      <c r="D3" s="7">
        <f>SUMIF('תנועות בנק'!$A:$A,$B3,'תנועות בנק'!F:F)</f>
        <v>0</v>
      </c>
      <c r="E3" s="7">
        <f>C3-D3</f>
        <v>0</v>
      </c>
      <c r="F3" s="7">
        <f>F2+E3</f>
        <v>12345</v>
      </c>
      <c r="G3" s="7">
        <f>-דשבורד!$F$5</f>
        <v>-20000</v>
      </c>
      <c r="N3" s="26">
        <f>MONTH(B3)</f>
        <v>12</v>
      </c>
      <c r="O3" s="26">
        <f>YEAR(B3)</f>
        <v>2018</v>
      </c>
      <c r="P3" s="27" t="str">
        <f>VLOOKUP(N3,'קובץ עזר - לא לגעת'!$C$3:$D$14,2,0)</f>
        <v>דצמבר</v>
      </c>
      <c r="Q3" s="27" t="str">
        <f>P3&amp;"_"&amp;O3</f>
        <v>דצמבר_2018</v>
      </c>
    </row>
    <row r="4" spans="1:17" x14ac:dyDescent="0.3">
      <c r="A4" s="9">
        <v>2</v>
      </c>
      <c r="B4" s="6">
        <f>B3+1</f>
        <v>43462</v>
      </c>
      <c r="C4" s="7">
        <f>SUMIF('תנועות בנק'!$A:$A,$B4,'תנועות בנק'!E:E)</f>
        <v>0</v>
      </c>
      <c r="D4" s="7">
        <f>SUMIF('תנועות בנק'!$A:$A,$B4,'תנועות בנק'!F:F)</f>
        <v>0</v>
      </c>
      <c r="E4" s="7">
        <f t="shared" ref="E4:E67" si="0">C4-D4</f>
        <v>0</v>
      </c>
      <c r="F4" s="7">
        <f t="shared" ref="F4:F67" si="1">F3+E4</f>
        <v>12345</v>
      </c>
      <c r="G4" s="7">
        <f>-דשבורד!$F$5</f>
        <v>-20000</v>
      </c>
      <c r="N4" s="26">
        <f t="shared" ref="N4:N67" si="2">MONTH(B4)</f>
        <v>12</v>
      </c>
      <c r="O4" s="26">
        <f t="shared" ref="O4:O67" si="3">YEAR(B4)</f>
        <v>2018</v>
      </c>
      <c r="P4" s="27" t="str">
        <f>VLOOKUP(N4,'קובץ עזר - לא לגעת'!$C$3:$D$14,2,0)</f>
        <v>דצמבר</v>
      </c>
      <c r="Q4" s="27" t="str">
        <f t="shared" ref="Q4:Q67" si="4">P4&amp;"_"&amp;O4</f>
        <v>דצמבר_2018</v>
      </c>
    </row>
    <row r="5" spans="1:17" x14ac:dyDescent="0.3">
      <c r="A5" s="9">
        <v>3</v>
      </c>
      <c r="B5" s="6">
        <f t="shared" ref="B5:B68" si="5">B4+1</f>
        <v>43463</v>
      </c>
      <c r="C5" s="7">
        <f>SUMIF('תנועות בנק'!$A:$A,$B5,'תנועות בנק'!E:E)</f>
        <v>0</v>
      </c>
      <c r="D5" s="7">
        <f>SUMIF('תנועות בנק'!$A:$A,$B5,'תנועות בנק'!F:F)</f>
        <v>0</v>
      </c>
      <c r="E5" s="7">
        <f t="shared" si="0"/>
        <v>0</v>
      </c>
      <c r="F5" s="7">
        <f t="shared" si="1"/>
        <v>12345</v>
      </c>
      <c r="G5" s="7">
        <f>-דשבורד!$F$5</f>
        <v>-20000</v>
      </c>
      <c r="N5" s="26">
        <f t="shared" si="2"/>
        <v>12</v>
      </c>
      <c r="O5" s="26">
        <f t="shared" si="3"/>
        <v>2018</v>
      </c>
      <c r="P5" s="27" t="str">
        <f>VLOOKUP(N5,'קובץ עזר - לא לגעת'!$C$3:$D$14,2,0)</f>
        <v>דצמבר</v>
      </c>
      <c r="Q5" s="27" t="str">
        <f t="shared" si="4"/>
        <v>דצמבר_2018</v>
      </c>
    </row>
    <row r="6" spans="1:17" x14ac:dyDescent="0.3">
      <c r="A6" s="9">
        <v>4</v>
      </c>
      <c r="B6" s="6">
        <f t="shared" si="5"/>
        <v>43464</v>
      </c>
      <c r="C6" s="7">
        <f>SUMIF('תנועות בנק'!$A:$A,$B6,'תנועות בנק'!E:E)</f>
        <v>0</v>
      </c>
      <c r="D6" s="7">
        <f>SUMIF('תנועות בנק'!$A:$A,$B6,'תנועות בנק'!F:F)</f>
        <v>0</v>
      </c>
      <c r="E6" s="7">
        <f t="shared" si="0"/>
        <v>0</v>
      </c>
      <c r="F6" s="7">
        <f t="shared" si="1"/>
        <v>12345</v>
      </c>
      <c r="G6" s="7">
        <f>-דשבורד!$F$5</f>
        <v>-20000</v>
      </c>
      <c r="N6" s="26">
        <f t="shared" si="2"/>
        <v>12</v>
      </c>
      <c r="O6" s="26">
        <f t="shared" si="3"/>
        <v>2018</v>
      </c>
      <c r="P6" s="27" t="str">
        <f>VLOOKUP(N6,'קובץ עזר - לא לגעת'!$C$3:$D$14,2,0)</f>
        <v>דצמבר</v>
      </c>
      <c r="Q6" s="27" t="str">
        <f t="shared" si="4"/>
        <v>דצמבר_2018</v>
      </c>
    </row>
    <row r="7" spans="1:17" x14ac:dyDescent="0.3">
      <c r="A7" s="9">
        <v>5</v>
      </c>
      <c r="B7" s="6">
        <f t="shared" si="5"/>
        <v>43465</v>
      </c>
      <c r="C7" s="7">
        <f>SUMIF('תנועות בנק'!$A:$A,$B7,'תנועות בנק'!E:E)</f>
        <v>0</v>
      </c>
      <c r="D7" s="7">
        <f>SUMIF('תנועות בנק'!$A:$A,$B7,'תנועות בנק'!F:F)</f>
        <v>0</v>
      </c>
      <c r="E7" s="7">
        <f t="shared" si="0"/>
        <v>0</v>
      </c>
      <c r="F7" s="7">
        <f t="shared" si="1"/>
        <v>12345</v>
      </c>
      <c r="G7" s="7">
        <f>-דשבורד!$F$5</f>
        <v>-20000</v>
      </c>
      <c r="N7" s="26">
        <f t="shared" si="2"/>
        <v>12</v>
      </c>
      <c r="O7" s="26">
        <f t="shared" si="3"/>
        <v>2018</v>
      </c>
      <c r="P7" s="27" t="str">
        <f>VLOOKUP(N7,'קובץ עזר - לא לגעת'!$C$3:$D$14,2,0)</f>
        <v>דצמבר</v>
      </c>
      <c r="Q7" s="27" t="str">
        <f t="shared" si="4"/>
        <v>דצמבר_2018</v>
      </c>
    </row>
    <row r="8" spans="1:17" x14ac:dyDescent="0.3">
      <c r="A8" s="9">
        <v>6</v>
      </c>
      <c r="B8" s="6">
        <f t="shared" si="5"/>
        <v>43466</v>
      </c>
      <c r="C8" s="7">
        <f>SUMIF('תנועות בנק'!$A:$A,$B8,'תנועות בנק'!E:E)</f>
        <v>0</v>
      </c>
      <c r="D8" s="7">
        <f>SUMIF('תנועות בנק'!$A:$A,$B8,'תנועות בנק'!F:F)</f>
        <v>0</v>
      </c>
      <c r="E8" s="7">
        <f t="shared" si="0"/>
        <v>0</v>
      </c>
      <c r="F8" s="7">
        <f t="shared" si="1"/>
        <v>12345</v>
      </c>
      <c r="G8" s="7">
        <f>-דשבורד!$F$5</f>
        <v>-20000</v>
      </c>
      <c r="N8" s="26">
        <f t="shared" si="2"/>
        <v>1</v>
      </c>
      <c r="O8" s="26">
        <f t="shared" si="3"/>
        <v>2019</v>
      </c>
      <c r="P8" s="27" t="str">
        <f>VLOOKUP(N8,'קובץ עזר - לא לגעת'!$C$3:$D$14,2,0)</f>
        <v>ינואר</v>
      </c>
      <c r="Q8" s="27" t="str">
        <f t="shared" si="4"/>
        <v>ינואר_2019</v>
      </c>
    </row>
    <row r="9" spans="1:17" x14ac:dyDescent="0.3">
      <c r="A9" s="9">
        <v>7</v>
      </c>
      <c r="B9" s="6">
        <f t="shared" si="5"/>
        <v>43467</v>
      </c>
      <c r="C9" s="7">
        <f>SUMIF('תנועות בנק'!$A:$A,$B9,'תנועות בנק'!E:E)</f>
        <v>0</v>
      </c>
      <c r="D9" s="7">
        <f>SUMIF('תנועות בנק'!$A:$A,$B9,'תנועות בנק'!F:F)</f>
        <v>0</v>
      </c>
      <c r="E9" s="7">
        <f t="shared" si="0"/>
        <v>0</v>
      </c>
      <c r="F9" s="7">
        <f t="shared" si="1"/>
        <v>12345</v>
      </c>
      <c r="G9" s="7">
        <f>-דשבורד!$F$5</f>
        <v>-20000</v>
      </c>
      <c r="N9" s="26">
        <f t="shared" si="2"/>
        <v>1</v>
      </c>
      <c r="O9" s="26">
        <f t="shared" si="3"/>
        <v>2019</v>
      </c>
      <c r="P9" s="27" t="str">
        <f>VLOOKUP(N9,'קובץ עזר - לא לגעת'!$C$3:$D$14,2,0)</f>
        <v>ינואר</v>
      </c>
      <c r="Q9" s="27" t="str">
        <f t="shared" si="4"/>
        <v>ינואר_2019</v>
      </c>
    </row>
    <row r="10" spans="1:17" x14ac:dyDescent="0.3">
      <c r="A10" s="9">
        <v>8</v>
      </c>
      <c r="B10" s="6">
        <f t="shared" si="5"/>
        <v>43468</v>
      </c>
      <c r="C10" s="7">
        <f>SUMIF('תנועות בנק'!$A:$A,$B10,'תנועות בנק'!E:E)</f>
        <v>0</v>
      </c>
      <c r="D10" s="7">
        <f>SUMIF('תנועות בנק'!$A:$A,$B10,'תנועות בנק'!F:F)</f>
        <v>0</v>
      </c>
      <c r="E10" s="7">
        <f t="shared" si="0"/>
        <v>0</v>
      </c>
      <c r="F10" s="7">
        <f t="shared" si="1"/>
        <v>12345</v>
      </c>
      <c r="G10" s="7">
        <f>-דשבורד!$F$5</f>
        <v>-20000</v>
      </c>
      <c r="N10" s="26">
        <f t="shared" si="2"/>
        <v>1</v>
      </c>
      <c r="O10" s="26">
        <f t="shared" si="3"/>
        <v>2019</v>
      </c>
      <c r="P10" s="27" t="str">
        <f>VLOOKUP(N10,'קובץ עזר - לא לגעת'!$C$3:$D$14,2,0)</f>
        <v>ינואר</v>
      </c>
      <c r="Q10" s="27" t="str">
        <f t="shared" si="4"/>
        <v>ינואר_2019</v>
      </c>
    </row>
    <row r="11" spans="1:17" x14ac:dyDescent="0.3">
      <c r="A11" s="9">
        <v>9</v>
      </c>
      <c r="B11" s="6">
        <f t="shared" si="5"/>
        <v>43469</v>
      </c>
      <c r="C11" s="7">
        <f>SUMIF('תנועות בנק'!$A:$A,$B11,'תנועות בנק'!E:E)</f>
        <v>0</v>
      </c>
      <c r="D11" s="7">
        <f>SUMIF('תנועות בנק'!$A:$A,$B11,'תנועות בנק'!F:F)</f>
        <v>0</v>
      </c>
      <c r="E11" s="7">
        <f t="shared" si="0"/>
        <v>0</v>
      </c>
      <c r="F11" s="7">
        <f t="shared" si="1"/>
        <v>12345</v>
      </c>
      <c r="G11" s="7">
        <f>-דשבורד!$F$5</f>
        <v>-20000</v>
      </c>
      <c r="N11" s="26">
        <f t="shared" si="2"/>
        <v>1</v>
      </c>
      <c r="O11" s="26">
        <f t="shared" si="3"/>
        <v>2019</v>
      </c>
      <c r="P11" s="27" t="str">
        <f>VLOOKUP(N11,'קובץ עזר - לא לגעת'!$C$3:$D$14,2,0)</f>
        <v>ינואר</v>
      </c>
      <c r="Q11" s="27" t="str">
        <f t="shared" si="4"/>
        <v>ינואר_2019</v>
      </c>
    </row>
    <row r="12" spans="1:17" x14ac:dyDescent="0.3">
      <c r="A12" s="9">
        <v>10</v>
      </c>
      <c r="B12" s="6">
        <f t="shared" si="5"/>
        <v>43470</v>
      </c>
      <c r="C12" s="7">
        <f>SUMIF('תנועות בנק'!$A:$A,$B12,'תנועות בנק'!E:E)</f>
        <v>0</v>
      </c>
      <c r="D12" s="7">
        <f>SUMIF('תנועות בנק'!$A:$A,$B12,'תנועות בנק'!F:F)</f>
        <v>8000</v>
      </c>
      <c r="E12" s="7">
        <f t="shared" si="0"/>
        <v>-8000</v>
      </c>
      <c r="F12" s="7">
        <f t="shared" si="1"/>
        <v>4345</v>
      </c>
      <c r="G12" s="7">
        <f>-דשבורד!$F$5</f>
        <v>-20000</v>
      </c>
      <c r="N12" s="26">
        <f t="shared" si="2"/>
        <v>1</v>
      </c>
      <c r="O12" s="26">
        <f t="shared" si="3"/>
        <v>2019</v>
      </c>
      <c r="P12" s="27" t="str">
        <f>VLOOKUP(N12,'קובץ עזר - לא לגעת'!$C$3:$D$14,2,0)</f>
        <v>ינואר</v>
      </c>
      <c r="Q12" s="27" t="str">
        <f t="shared" si="4"/>
        <v>ינואר_2019</v>
      </c>
    </row>
    <row r="13" spans="1:17" x14ac:dyDescent="0.3">
      <c r="A13" s="9">
        <v>11</v>
      </c>
      <c r="B13" s="6">
        <f t="shared" si="5"/>
        <v>43471</v>
      </c>
      <c r="C13" s="7">
        <f>SUMIF('תנועות בנק'!$A:$A,$B13,'תנועות בנק'!E:E)</f>
        <v>0</v>
      </c>
      <c r="D13" s="7">
        <f>SUMIF('תנועות בנק'!$A:$A,$B13,'תנועות בנק'!F:F)</f>
        <v>0</v>
      </c>
      <c r="E13" s="7">
        <f t="shared" si="0"/>
        <v>0</v>
      </c>
      <c r="F13" s="7">
        <f t="shared" si="1"/>
        <v>4345</v>
      </c>
      <c r="G13" s="7">
        <f>-דשבורד!$F$5</f>
        <v>-20000</v>
      </c>
      <c r="N13" s="26">
        <f t="shared" si="2"/>
        <v>1</v>
      </c>
      <c r="O13" s="26">
        <f t="shared" si="3"/>
        <v>2019</v>
      </c>
      <c r="P13" s="27" t="str">
        <f>VLOOKUP(N13,'קובץ עזר - לא לגעת'!$C$3:$D$14,2,0)</f>
        <v>ינואר</v>
      </c>
      <c r="Q13" s="27" t="str">
        <f t="shared" si="4"/>
        <v>ינואר_2019</v>
      </c>
    </row>
    <row r="14" spans="1:17" x14ac:dyDescent="0.3">
      <c r="A14" s="9">
        <v>12</v>
      </c>
      <c r="B14" s="6">
        <f t="shared" si="5"/>
        <v>43472</v>
      </c>
      <c r="C14" s="7">
        <f>SUMIF('תנועות בנק'!$A:$A,$B14,'תנועות בנק'!E:E)</f>
        <v>0</v>
      </c>
      <c r="D14" s="7">
        <f>SUMIF('תנועות בנק'!$A:$A,$B14,'תנועות בנק'!F:F)</f>
        <v>0</v>
      </c>
      <c r="E14" s="7">
        <f t="shared" si="0"/>
        <v>0</v>
      </c>
      <c r="F14" s="7">
        <f t="shared" si="1"/>
        <v>4345</v>
      </c>
      <c r="G14" s="7">
        <f>-דשבורד!$F$5</f>
        <v>-20000</v>
      </c>
      <c r="N14" s="26">
        <f t="shared" si="2"/>
        <v>1</v>
      </c>
      <c r="O14" s="26">
        <f t="shared" si="3"/>
        <v>2019</v>
      </c>
      <c r="P14" s="27" t="str">
        <f>VLOOKUP(N14,'קובץ עזר - לא לגעת'!$C$3:$D$14,2,0)</f>
        <v>ינואר</v>
      </c>
      <c r="Q14" s="27" t="str">
        <f t="shared" si="4"/>
        <v>ינואר_2019</v>
      </c>
    </row>
    <row r="15" spans="1:17" x14ac:dyDescent="0.3">
      <c r="A15" s="9">
        <v>13</v>
      </c>
      <c r="B15" s="6">
        <f t="shared" si="5"/>
        <v>43473</v>
      </c>
      <c r="C15" s="7">
        <f>SUMIF('תנועות בנק'!$A:$A,$B15,'תנועות בנק'!E:E)</f>
        <v>0</v>
      </c>
      <c r="D15" s="7">
        <f>SUMIF('תנועות בנק'!$A:$A,$B15,'תנועות בנק'!F:F)</f>
        <v>0</v>
      </c>
      <c r="E15" s="7">
        <f t="shared" si="0"/>
        <v>0</v>
      </c>
      <c r="F15" s="7">
        <f t="shared" si="1"/>
        <v>4345</v>
      </c>
      <c r="G15" s="7">
        <f>-דשבורד!$F$5</f>
        <v>-20000</v>
      </c>
      <c r="N15" s="26">
        <f t="shared" si="2"/>
        <v>1</v>
      </c>
      <c r="O15" s="26">
        <f t="shared" si="3"/>
        <v>2019</v>
      </c>
      <c r="P15" s="27" t="str">
        <f>VLOOKUP(N15,'קובץ עזר - לא לגעת'!$C$3:$D$14,2,0)</f>
        <v>ינואר</v>
      </c>
      <c r="Q15" s="27" t="str">
        <f t="shared" si="4"/>
        <v>ינואר_2019</v>
      </c>
    </row>
    <row r="16" spans="1:17" x14ac:dyDescent="0.3">
      <c r="A16" s="9">
        <v>14</v>
      </c>
      <c r="B16" s="6">
        <f t="shared" si="5"/>
        <v>43474</v>
      </c>
      <c r="C16" s="7">
        <f>SUMIF('תנועות בנק'!$A:$A,$B16,'תנועות בנק'!E:E)</f>
        <v>0</v>
      </c>
      <c r="D16" s="7">
        <f>SUMIF('תנועות בנק'!$A:$A,$B16,'תנועות בנק'!F:F)</f>
        <v>0</v>
      </c>
      <c r="E16" s="7">
        <f t="shared" si="0"/>
        <v>0</v>
      </c>
      <c r="F16" s="7">
        <f t="shared" si="1"/>
        <v>4345</v>
      </c>
      <c r="G16" s="7">
        <f>-דשבורד!$F$5</f>
        <v>-20000</v>
      </c>
      <c r="N16" s="26">
        <f t="shared" si="2"/>
        <v>1</v>
      </c>
      <c r="O16" s="26">
        <f t="shared" si="3"/>
        <v>2019</v>
      </c>
      <c r="P16" s="27" t="str">
        <f>VLOOKUP(N16,'קובץ עזר - לא לגעת'!$C$3:$D$14,2,0)</f>
        <v>ינואר</v>
      </c>
      <c r="Q16" s="27" t="str">
        <f t="shared" si="4"/>
        <v>ינואר_2019</v>
      </c>
    </row>
    <row r="17" spans="1:17" x14ac:dyDescent="0.3">
      <c r="A17" s="9">
        <v>15</v>
      </c>
      <c r="B17" s="6">
        <f t="shared" si="5"/>
        <v>43475</v>
      </c>
      <c r="C17" s="7">
        <f>SUMIF('תנועות בנק'!$A:$A,$B17,'תנועות בנק'!E:E)</f>
        <v>15800</v>
      </c>
      <c r="D17" s="7">
        <f>SUMIF('תנועות בנק'!$A:$A,$B17,'תנועות בנק'!F:F)</f>
        <v>0</v>
      </c>
      <c r="E17" s="7">
        <f t="shared" si="0"/>
        <v>15800</v>
      </c>
      <c r="F17" s="7">
        <f t="shared" si="1"/>
        <v>20145</v>
      </c>
      <c r="G17" s="7">
        <f>-דשבורד!$F$5</f>
        <v>-20000</v>
      </c>
      <c r="N17" s="26">
        <f t="shared" si="2"/>
        <v>1</v>
      </c>
      <c r="O17" s="26">
        <f t="shared" si="3"/>
        <v>2019</v>
      </c>
      <c r="P17" s="27" t="str">
        <f>VLOOKUP(N17,'קובץ עזר - לא לגעת'!$C$3:$D$14,2,0)</f>
        <v>ינואר</v>
      </c>
      <c r="Q17" s="27" t="str">
        <f t="shared" si="4"/>
        <v>ינואר_2019</v>
      </c>
    </row>
    <row r="18" spans="1:17" x14ac:dyDescent="0.3">
      <c r="A18" s="9">
        <v>16</v>
      </c>
      <c r="B18" s="6">
        <f t="shared" si="5"/>
        <v>43476</v>
      </c>
      <c r="C18" s="7">
        <f>SUMIF('תנועות בנק'!$A:$A,$B18,'תנועות בנק'!E:E)</f>
        <v>0</v>
      </c>
      <c r="D18" s="7">
        <f>SUMIF('תנועות בנק'!$A:$A,$B18,'תנועות בנק'!F:F)</f>
        <v>0</v>
      </c>
      <c r="E18" s="7">
        <f t="shared" si="0"/>
        <v>0</v>
      </c>
      <c r="F18" s="7">
        <f t="shared" si="1"/>
        <v>20145</v>
      </c>
      <c r="G18" s="7">
        <f>-דשבורד!$F$5</f>
        <v>-20000</v>
      </c>
      <c r="N18" s="26">
        <f t="shared" si="2"/>
        <v>1</v>
      </c>
      <c r="O18" s="26">
        <f t="shared" si="3"/>
        <v>2019</v>
      </c>
      <c r="P18" s="27" t="str">
        <f>VLOOKUP(N18,'קובץ עזר - לא לגעת'!$C$3:$D$14,2,0)</f>
        <v>ינואר</v>
      </c>
      <c r="Q18" s="27" t="str">
        <f t="shared" si="4"/>
        <v>ינואר_2019</v>
      </c>
    </row>
    <row r="19" spans="1:17" x14ac:dyDescent="0.3">
      <c r="A19" s="9">
        <v>17</v>
      </c>
      <c r="B19" s="6">
        <f t="shared" si="5"/>
        <v>43477</v>
      </c>
      <c r="C19" s="7">
        <f>SUMIF('תנועות בנק'!$A:$A,$B19,'תנועות בנק'!E:E)</f>
        <v>0</v>
      </c>
      <c r="D19" s="7">
        <f>SUMIF('תנועות בנק'!$A:$A,$B19,'תנועות בנק'!F:F)</f>
        <v>0</v>
      </c>
      <c r="E19" s="7">
        <f t="shared" si="0"/>
        <v>0</v>
      </c>
      <c r="F19" s="7">
        <f t="shared" si="1"/>
        <v>20145</v>
      </c>
      <c r="G19" s="7">
        <f>-דשבורד!$F$5</f>
        <v>-20000</v>
      </c>
      <c r="N19" s="26">
        <f t="shared" si="2"/>
        <v>1</v>
      </c>
      <c r="O19" s="26">
        <f t="shared" si="3"/>
        <v>2019</v>
      </c>
      <c r="P19" s="27" t="str">
        <f>VLOOKUP(N19,'קובץ עזר - לא לגעת'!$C$3:$D$14,2,0)</f>
        <v>ינואר</v>
      </c>
      <c r="Q19" s="27" t="str">
        <f t="shared" si="4"/>
        <v>ינואר_2019</v>
      </c>
    </row>
    <row r="20" spans="1:17" x14ac:dyDescent="0.3">
      <c r="A20" s="9">
        <v>18</v>
      </c>
      <c r="B20" s="6">
        <f t="shared" si="5"/>
        <v>43478</v>
      </c>
      <c r="C20" s="7">
        <f>SUMIF('תנועות בנק'!$A:$A,$B20,'תנועות בנק'!E:E)</f>
        <v>0</v>
      </c>
      <c r="D20" s="7">
        <f>SUMIF('תנועות בנק'!$A:$A,$B20,'תנועות בנק'!F:F)</f>
        <v>0</v>
      </c>
      <c r="E20" s="7">
        <f t="shared" si="0"/>
        <v>0</v>
      </c>
      <c r="F20" s="7">
        <f t="shared" si="1"/>
        <v>20145</v>
      </c>
      <c r="G20" s="7">
        <f>-דשבורד!$F$5</f>
        <v>-20000</v>
      </c>
      <c r="N20" s="26">
        <f t="shared" si="2"/>
        <v>1</v>
      </c>
      <c r="O20" s="26">
        <f t="shared" si="3"/>
        <v>2019</v>
      </c>
      <c r="P20" s="27" t="str">
        <f>VLOOKUP(N20,'קובץ עזר - לא לגעת'!$C$3:$D$14,2,0)</f>
        <v>ינואר</v>
      </c>
      <c r="Q20" s="27" t="str">
        <f t="shared" si="4"/>
        <v>ינואר_2019</v>
      </c>
    </row>
    <row r="21" spans="1:17" x14ac:dyDescent="0.3">
      <c r="A21" s="9">
        <v>19</v>
      </c>
      <c r="B21" s="6">
        <f t="shared" si="5"/>
        <v>43479</v>
      </c>
      <c r="C21" s="7">
        <f>SUMIF('תנועות בנק'!$A:$A,$B21,'תנועות בנק'!E:E)</f>
        <v>0</v>
      </c>
      <c r="D21" s="7">
        <f>SUMIF('תנועות בנק'!$A:$A,$B21,'תנועות בנק'!F:F)</f>
        <v>0</v>
      </c>
      <c r="E21" s="7">
        <f t="shared" si="0"/>
        <v>0</v>
      </c>
      <c r="F21" s="7">
        <f t="shared" si="1"/>
        <v>20145</v>
      </c>
      <c r="G21" s="7">
        <f>-דשבורד!$F$5</f>
        <v>-20000</v>
      </c>
      <c r="N21" s="26">
        <f t="shared" si="2"/>
        <v>1</v>
      </c>
      <c r="O21" s="26">
        <f t="shared" si="3"/>
        <v>2019</v>
      </c>
      <c r="P21" s="27" t="str">
        <f>VLOOKUP(N21,'קובץ עזר - לא לגעת'!$C$3:$D$14,2,0)</f>
        <v>ינואר</v>
      </c>
      <c r="Q21" s="27" t="str">
        <f t="shared" si="4"/>
        <v>ינואר_2019</v>
      </c>
    </row>
    <row r="22" spans="1:17" x14ac:dyDescent="0.3">
      <c r="A22" s="9">
        <v>20</v>
      </c>
      <c r="B22" s="6">
        <f t="shared" si="5"/>
        <v>43480</v>
      </c>
      <c r="C22" s="7">
        <f>SUMIF('תנועות בנק'!$A:$A,$B22,'תנועות בנק'!E:E)</f>
        <v>0</v>
      </c>
      <c r="D22" s="7">
        <f>SUMIF('תנועות בנק'!$A:$A,$B22,'תנועות בנק'!F:F)</f>
        <v>5134</v>
      </c>
      <c r="E22" s="7">
        <f t="shared" si="0"/>
        <v>-5134</v>
      </c>
      <c r="F22" s="7">
        <f t="shared" si="1"/>
        <v>15011</v>
      </c>
      <c r="G22" s="7">
        <f>-דשבורד!$F$5</f>
        <v>-20000</v>
      </c>
      <c r="N22" s="26">
        <f t="shared" si="2"/>
        <v>1</v>
      </c>
      <c r="O22" s="26">
        <f t="shared" si="3"/>
        <v>2019</v>
      </c>
      <c r="P22" s="27" t="str">
        <f>VLOOKUP(N22,'קובץ עזר - לא לגעת'!$C$3:$D$14,2,0)</f>
        <v>ינואר</v>
      </c>
      <c r="Q22" s="27" t="str">
        <f t="shared" si="4"/>
        <v>ינואר_2019</v>
      </c>
    </row>
    <row r="23" spans="1:17" x14ac:dyDescent="0.3">
      <c r="A23" s="9">
        <v>21</v>
      </c>
      <c r="B23" s="6">
        <f t="shared" si="5"/>
        <v>43481</v>
      </c>
      <c r="C23" s="7">
        <f>SUMIF('תנועות בנק'!$A:$A,$B23,'תנועות בנק'!E:E)</f>
        <v>0</v>
      </c>
      <c r="D23" s="7">
        <f>SUMIF('תנועות בנק'!$A:$A,$B23,'תנועות בנק'!F:F)</f>
        <v>0</v>
      </c>
      <c r="E23" s="7">
        <f t="shared" si="0"/>
        <v>0</v>
      </c>
      <c r="F23" s="7">
        <f t="shared" si="1"/>
        <v>15011</v>
      </c>
      <c r="G23" s="7">
        <f>-דשבורד!$F$5</f>
        <v>-20000</v>
      </c>
      <c r="N23" s="26">
        <f t="shared" si="2"/>
        <v>1</v>
      </c>
      <c r="O23" s="26">
        <f t="shared" si="3"/>
        <v>2019</v>
      </c>
      <c r="P23" s="27" t="str">
        <f>VLOOKUP(N23,'קובץ עזר - לא לגעת'!$C$3:$D$14,2,0)</f>
        <v>ינואר</v>
      </c>
      <c r="Q23" s="27" t="str">
        <f t="shared" si="4"/>
        <v>ינואר_2019</v>
      </c>
    </row>
    <row r="24" spans="1:17" x14ac:dyDescent="0.3">
      <c r="A24" s="9">
        <v>22</v>
      </c>
      <c r="B24" s="6">
        <f t="shared" si="5"/>
        <v>43482</v>
      </c>
      <c r="C24" s="7">
        <f>SUMIF('תנועות בנק'!$A:$A,$B24,'תנועות בנק'!E:E)</f>
        <v>0</v>
      </c>
      <c r="D24" s="7">
        <f>SUMIF('תנועות בנק'!$A:$A,$B24,'תנועות בנק'!F:F)</f>
        <v>0</v>
      </c>
      <c r="E24" s="7">
        <f t="shared" si="0"/>
        <v>0</v>
      </c>
      <c r="F24" s="7">
        <f t="shared" si="1"/>
        <v>15011</v>
      </c>
      <c r="G24" s="7">
        <f>-דשבורד!$F$5</f>
        <v>-20000</v>
      </c>
      <c r="N24" s="26">
        <f t="shared" si="2"/>
        <v>1</v>
      </c>
      <c r="O24" s="26">
        <f t="shared" si="3"/>
        <v>2019</v>
      </c>
      <c r="P24" s="27" t="str">
        <f>VLOOKUP(N24,'קובץ עזר - לא לגעת'!$C$3:$D$14,2,0)</f>
        <v>ינואר</v>
      </c>
      <c r="Q24" s="27" t="str">
        <f t="shared" si="4"/>
        <v>ינואר_2019</v>
      </c>
    </row>
    <row r="25" spans="1:17" x14ac:dyDescent="0.3">
      <c r="A25" s="9">
        <v>23</v>
      </c>
      <c r="B25" s="6">
        <f t="shared" si="5"/>
        <v>43483</v>
      </c>
      <c r="C25" s="7">
        <f>SUMIF('תנועות בנק'!$A:$A,$B25,'תנועות בנק'!E:E)</f>
        <v>0</v>
      </c>
      <c r="D25" s="7">
        <f>SUMIF('תנועות בנק'!$A:$A,$B25,'תנועות בנק'!F:F)</f>
        <v>0</v>
      </c>
      <c r="E25" s="7">
        <f t="shared" si="0"/>
        <v>0</v>
      </c>
      <c r="F25" s="7">
        <f t="shared" si="1"/>
        <v>15011</v>
      </c>
      <c r="G25" s="7">
        <f>-דשבורד!$F$5</f>
        <v>-20000</v>
      </c>
      <c r="N25" s="26">
        <f t="shared" si="2"/>
        <v>1</v>
      </c>
      <c r="O25" s="26">
        <f t="shared" si="3"/>
        <v>2019</v>
      </c>
      <c r="P25" s="27" t="str">
        <f>VLOOKUP(N25,'קובץ עזר - לא לגעת'!$C$3:$D$14,2,0)</f>
        <v>ינואר</v>
      </c>
      <c r="Q25" s="27" t="str">
        <f t="shared" si="4"/>
        <v>ינואר_2019</v>
      </c>
    </row>
    <row r="26" spans="1:17" x14ac:dyDescent="0.3">
      <c r="A26" s="9">
        <v>24</v>
      </c>
      <c r="B26" s="6">
        <f t="shared" si="5"/>
        <v>43484</v>
      </c>
      <c r="C26" s="7">
        <f>SUMIF('תנועות בנק'!$A:$A,$B26,'תנועות בנק'!E:E)</f>
        <v>0</v>
      </c>
      <c r="D26" s="7">
        <f>SUMIF('תנועות בנק'!$A:$A,$B26,'תנועות בנק'!F:F)</f>
        <v>0</v>
      </c>
      <c r="E26" s="7">
        <f t="shared" si="0"/>
        <v>0</v>
      </c>
      <c r="F26" s="7">
        <f t="shared" si="1"/>
        <v>15011</v>
      </c>
      <c r="G26" s="7">
        <f>-דשבורד!$F$5</f>
        <v>-20000</v>
      </c>
      <c r="N26" s="26">
        <f t="shared" si="2"/>
        <v>1</v>
      </c>
      <c r="O26" s="26">
        <f t="shared" si="3"/>
        <v>2019</v>
      </c>
      <c r="P26" s="27" t="str">
        <f>VLOOKUP(N26,'קובץ עזר - לא לגעת'!$C$3:$D$14,2,0)</f>
        <v>ינואר</v>
      </c>
      <c r="Q26" s="27" t="str">
        <f t="shared" si="4"/>
        <v>ינואר_2019</v>
      </c>
    </row>
    <row r="27" spans="1:17" x14ac:dyDescent="0.3">
      <c r="A27" s="9">
        <v>25</v>
      </c>
      <c r="B27" s="6">
        <f t="shared" si="5"/>
        <v>43485</v>
      </c>
      <c r="C27" s="7">
        <f>SUMIF('תנועות בנק'!$A:$A,$B27,'תנועות בנק'!E:E)</f>
        <v>0</v>
      </c>
      <c r="D27" s="7">
        <f>SUMIF('תנועות בנק'!$A:$A,$B27,'תנועות בנק'!F:F)</f>
        <v>0</v>
      </c>
      <c r="E27" s="7">
        <f t="shared" si="0"/>
        <v>0</v>
      </c>
      <c r="F27" s="7">
        <f t="shared" si="1"/>
        <v>15011</v>
      </c>
      <c r="G27" s="7">
        <f>-דשבורד!$F$5</f>
        <v>-20000</v>
      </c>
      <c r="N27" s="26">
        <f t="shared" si="2"/>
        <v>1</v>
      </c>
      <c r="O27" s="26">
        <f t="shared" si="3"/>
        <v>2019</v>
      </c>
      <c r="P27" s="27" t="str">
        <f>VLOOKUP(N27,'קובץ עזר - לא לגעת'!$C$3:$D$14,2,0)</f>
        <v>ינואר</v>
      </c>
      <c r="Q27" s="27" t="str">
        <f t="shared" si="4"/>
        <v>ינואר_2019</v>
      </c>
    </row>
    <row r="28" spans="1:17" x14ac:dyDescent="0.3">
      <c r="A28" s="9">
        <v>26</v>
      </c>
      <c r="B28" s="6">
        <f t="shared" si="5"/>
        <v>43486</v>
      </c>
      <c r="C28" s="7">
        <f>SUMIF('תנועות בנק'!$A:$A,$B28,'תנועות בנק'!E:E)</f>
        <v>0</v>
      </c>
      <c r="D28" s="7">
        <f>SUMIF('תנועות בנק'!$A:$A,$B28,'תנועות בנק'!F:F)</f>
        <v>0</v>
      </c>
      <c r="E28" s="7">
        <f t="shared" si="0"/>
        <v>0</v>
      </c>
      <c r="F28" s="7">
        <f t="shared" si="1"/>
        <v>15011</v>
      </c>
      <c r="G28" s="7">
        <f>-דשבורד!$F$5</f>
        <v>-20000</v>
      </c>
      <c r="N28" s="26">
        <f t="shared" si="2"/>
        <v>1</v>
      </c>
      <c r="O28" s="26">
        <f t="shared" si="3"/>
        <v>2019</v>
      </c>
      <c r="P28" s="27" t="str">
        <f>VLOOKUP(N28,'קובץ עזר - לא לגעת'!$C$3:$D$14,2,0)</f>
        <v>ינואר</v>
      </c>
      <c r="Q28" s="27" t="str">
        <f t="shared" si="4"/>
        <v>ינואר_2019</v>
      </c>
    </row>
    <row r="29" spans="1:17" x14ac:dyDescent="0.3">
      <c r="A29" s="9">
        <v>27</v>
      </c>
      <c r="B29" s="6">
        <f t="shared" si="5"/>
        <v>43487</v>
      </c>
      <c r="C29" s="7">
        <f>SUMIF('תנועות בנק'!$A:$A,$B29,'תנועות בנק'!E:E)</f>
        <v>0</v>
      </c>
      <c r="D29" s="7">
        <f>SUMIF('תנועות בנק'!$A:$A,$B29,'תנועות בנק'!F:F)</f>
        <v>0</v>
      </c>
      <c r="E29" s="7">
        <f t="shared" si="0"/>
        <v>0</v>
      </c>
      <c r="F29" s="7">
        <f t="shared" si="1"/>
        <v>15011</v>
      </c>
      <c r="G29" s="7">
        <f>-דשבורד!$F$5</f>
        <v>-20000</v>
      </c>
      <c r="N29" s="26">
        <f t="shared" si="2"/>
        <v>1</v>
      </c>
      <c r="O29" s="26">
        <f t="shared" si="3"/>
        <v>2019</v>
      </c>
      <c r="P29" s="27" t="str">
        <f>VLOOKUP(N29,'קובץ עזר - לא לגעת'!$C$3:$D$14,2,0)</f>
        <v>ינואר</v>
      </c>
      <c r="Q29" s="27" t="str">
        <f t="shared" si="4"/>
        <v>ינואר_2019</v>
      </c>
    </row>
    <row r="30" spans="1:17" x14ac:dyDescent="0.3">
      <c r="A30" s="9">
        <v>28</v>
      </c>
      <c r="B30" s="6">
        <f t="shared" si="5"/>
        <v>43488</v>
      </c>
      <c r="C30" s="7">
        <f>SUMIF('תנועות בנק'!$A:$A,$B30,'תנועות בנק'!E:E)</f>
        <v>0</v>
      </c>
      <c r="D30" s="7">
        <f>SUMIF('תנועות בנק'!$A:$A,$B30,'תנועות בנק'!F:F)</f>
        <v>0</v>
      </c>
      <c r="E30" s="7">
        <f t="shared" si="0"/>
        <v>0</v>
      </c>
      <c r="F30" s="7">
        <f t="shared" si="1"/>
        <v>15011</v>
      </c>
      <c r="G30" s="7">
        <f>-דשבורד!$F$5</f>
        <v>-20000</v>
      </c>
      <c r="N30" s="26">
        <f t="shared" si="2"/>
        <v>1</v>
      </c>
      <c r="O30" s="26">
        <f t="shared" si="3"/>
        <v>2019</v>
      </c>
      <c r="P30" s="27" t="str">
        <f>VLOOKUP(N30,'קובץ עזר - לא לגעת'!$C$3:$D$14,2,0)</f>
        <v>ינואר</v>
      </c>
      <c r="Q30" s="27" t="str">
        <f t="shared" si="4"/>
        <v>ינואר_2019</v>
      </c>
    </row>
    <row r="31" spans="1:17" x14ac:dyDescent="0.3">
      <c r="A31" s="9">
        <v>29</v>
      </c>
      <c r="B31" s="6">
        <f t="shared" si="5"/>
        <v>43489</v>
      </c>
      <c r="C31" s="7">
        <f>SUMIF('תנועות בנק'!$A:$A,$B31,'תנועות בנק'!E:E)</f>
        <v>0</v>
      </c>
      <c r="D31" s="7">
        <f>SUMIF('תנועות בנק'!$A:$A,$B31,'תנועות בנק'!F:F)</f>
        <v>0</v>
      </c>
      <c r="E31" s="7">
        <f t="shared" si="0"/>
        <v>0</v>
      </c>
      <c r="F31" s="7">
        <f t="shared" si="1"/>
        <v>15011</v>
      </c>
      <c r="G31" s="7">
        <f>-דשבורד!$F$5</f>
        <v>-20000</v>
      </c>
      <c r="N31" s="26">
        <f t="shared" si="2"/>
        <v>1</v>
      </c>
      <c r="O31" s="26">
        <f t="shared" si="3"/>
        <v>2019</v>
      </c>
      <c r="P31" s="27" t="str">
        <f>VLOOKUP(N31,'קובץ עזר - לא לגעת'!$C$3:$D$14,2,0)</f>
        <v>ינואר</v>
      </c>
      <c r="Q31" s="27" t="str">
        <f t="shared" si="4"/>
        <v>ינואר_2019</v>
      </c>
    </row>
    <row r="32" spans="1:17" x14ac:dyDescent="0.3">
      <c r="A32" s="9">
        <v>30</v>
      </c>
      <c r="B32" s="6">
        <f t="shared" si="5"/>
        <v>43490</v>
      </c>
      <c r="C32" s="7">
        <f>SUMIF('תנועות בנק'!$A:$A,$B32,'תנועות בנק'!E:E)</f>
        <v>0</v>
      </c>
      <c r="D32" s="7">
        <f>SUMIF('תנועות בנק'!$A:$A,$B32,'תנועות בנק'!F:F)</f>
        <v>0</v>
      </c>
      <c r="E32" s="7">
        <f t="shared" si="0"/>
        <v>0</v>
      </c>
      <c r="F32" s="7">
        <f t="shared" si="1"/>
        <v>15011</v>
      </c>
      <c r="G32" s="7">
        <f>-דשבורד!$F$5</f>
        <v>-20000</v>
      </c>
      <c r="N32" s="26">
        <f t="shared" si="2"/>
        <v>1</v>
      </c>
      <c r="O32" s="26">
        <f t="shared" si="3"/>
        <v>2019</v>
      </c>
      <c r="P32" s="27" t="str">
        <f>VLOOKUP(N32,'קובץ עזר - לא לגעת'!$C$3:$D$14,2,0)</f>
        <v>ינואר</v>
      </c>
      <c r="Q32" s="27" t="str">
        <f t="shared" si="4"/>
        <v>ינואר_2019</v>
      </c>
    </row>
    <row r="33" spans="1:17" x14ac:dyDescent="0.3">
      <c r="A33" s="9">
        <v>31</v>
      </c>
      <c r="B33" s="6">
        <f t="shared" si="5"/>
        <v>43491</v>
      </c>
      <c r="C33" s="7">
        <f>SUMIF('תנועות בנק'!$A:$A,$B33,'תנועות בנק'!E:E)</f>
        <v>0</v>
      </c>
      <c r="D33" s="7">
        <f>SUMIF('תנועות בנק'!$A:$A,$B33,'תנועות בנק'!F:F)</f>
        <v>0</v>
      </c>
      <c r="E33" s="7">
        <f t="shared" si="0"/>
        <v>0</v>
      </c>
      <c r="F33" s="7">
        <f t="shared" si="1"/>
        <v>15011</v>
      </c>
      <c r="G33" s="7">
        <f>-דשבורד!$F$5</f>
        <v>-20000</v>
      </c>
      <c r="N33" s="26">
        <f t="shared" si="2"/>
        <v>1</v>
      </c>
      <c r="O33" s="26">
        <f t="shared" si="3"/>
        <v>2019</v>
      </c>
      <c r="P33" s="27" t="str">
        <f>VLOOKUP(N33,'קובץ עזר - לא לגעת'!$C$3:$D$14,2,0)</f>
        <v>ינואר</v>
      </c>
      <c r="Q33" s="27" t="str">
        <f t="shared" si="4"/>
        <v>ינואר_2019</v>
      </c>
    </row>
    <row r="34" spans="1:17" x14ac:dyDescent="0.3">
      <c r="A34" s="9">
        <v>32</v>
      </c>
      <c r="B34" s="6">
        <f t="shared" si="5"/>
        <v>43492</v>
      </c>
      <c r="C34" s="7">
        <f>SUMIF('תנועות בנק'!$A:$A,$B34,'תנועות בנק'!E:E)</f>
        <v>0</v>
      </c>
      <c r="D34" s="7">
        <f>SUMIF('תנועות בנק'!$A:$A,$B34,'תנועות בנק'!F:F)</f>
        <v>0</v>
      </c>
      <c r="E34" s="7">
        <f t="shared" si="0"/>
        <v>0</v>
      </c>
      <c r="F34" s="7">
        <f t="shared" si="1"/>
        <v>15011</v>
      </c>
      <c r="G34" s="7">
        <f>-דשבורד!$F$5</f>
        <v>-20000</v>
      </c>
      <c r="N34" s="26">
        <f t="shared" si="2"/>
        <v>1</v>
      </c>
      <c r="O34" s="26">
        <f t="shared" si="3"/>
        <v>2019</v>
      </c>
      <c r="P34" s="27" t="str">
        <f>VLOOKUP(N34,'קובץ עזר - לא לגעת'!$C$3:$D$14,2,0)</f>
        <v>ינואר</v>
      </c>
      <c r="Q34" s="27" t="str">
        <f t="shared" si="4"/>
        <v>ינואר_2019</v>
      </c>
    </row>
    <row r="35" spans="1:17" x14ac:dyDescent="0.3">
      <c r="A35" s="9">
        <v>33</v>
      </c>
      <c r="B35" s="6">
        <f t="shared" si="5"/>
        <v>43493</v>
      </c>
      <c r="C35" s="7">
        <f>SUMIF('תנועות בנק'!$A:$A,$B35,'תנועות בנק'!E:E)</f>
        <v>0</v>
      </c>
      <c r="D35" s="7">
        <f>SUMIF('תנועות בנק'!$A:$A,$B35,'תנועות בנק'!F:F)</f>
        <v>0</v>
      </c>
      <c r="E35" s="7">
        <f t="shared" si="0"/>
        <v>0</v>
      </c>
      <c r="F35" s="7">
        <f t="shared" si="1"/>
        <v>15011</v>
      </c>
      <c r="G35" s="7">
        <f>-דשבורד!$F$5</f>
        <v>-20000</v>
      </c>
      <c r="N35" s="26">
        <f t="shared" si="2"/>
        <v>1</v>
      </c>
      <c r="O35" s="26">
        <f t="shared" si="3"/>
        <v>2019</v>
      </c>
      <c r="P35" s="27" t="str">
        <f>VLOOKUP(N35,'קובץ עזר - לא לגעת'!$C$3:$D$14,2,0)</f>
        <v>ינואר</v>
      </c>
      <c r="Q35" s="27" t="str">
        <f t="shared" si="4"/>
        <v>ינואר_2019</v>
      </c>
    </row>
    <row r="36" spans="1:17" x14ac:dyDescent="0.3">
      <c r="A36" s="9">
        <v>34</v>
      </c>
      <c r="B36" s="6">
        <f t="shared" si="5"/>
        <v>43494</v>
      </c>
      <c r="C36" s="7">
        <f>SUMIF('תנועות בנק'!$A:$A,$B36,'תנועות בנק'!E:E)</f>
        <v>0</v>
      </c>
      <c r="D36" s="7">
        <f>SUMIF('תנועות בנק'!$A:$A,$B36,'תנועות בנק'!F:F)</f>
        <v>0</v>
      </c>
      <c r="E36" s="7">
        <f t="shared" si="0"/>
        <v>0</v>
      </c>
      <c r="F36" s="7">
        <f t="shared" si="1"/>
        <v>15011</v>
      </c>
      <c r="G36" s="7">
        <f>-דשבורד!$F$5</f>
        <v>-20000</v>
      </c>
      <c r="N36" s="26">
        <f t="shared" si="2"/>
        <v>1</v>
      </c>
      <c r="O36" s="26">
        <f t="shared" si="3"/>
        <v>2019</v>
      </c>
      <c r="P36" s="27" t="str">
        <f>VLOOKUP(N36,'קובץ עזר - לא לגעת'!$C$3:$D$14,2,0)</f>
        <v>ינואר</v>
      </c>
      <c r="Q36" s="27" t="str">
        <f t="shared" si="4"/>
        <v>ינואר_2019</v>
      </c>
    </row>
    <row r="37" spans="1:17" x14ac:dyDescent="0.3">
      <c r="A37" s="9">
        <v>35</v>
      </c>
      <c r="B37" s="6">
        <f t="shared" si="5"/>
        <v>43495</v>
      </c>
      <c r="C37" s="7">
        <f>SUMIF('תנועות בנק'!$A:$A,$B37,'תנועות בנק'!E:E)</f>
        <v>0</v>
      </c>
      <c r="D37" s="7">
        <f>SUMIF('תנועות בנק'!$A:$A,$B37,'תנועות בנק'!F:F)</f>
        <v>0</v>
      </c>
      <c r="E37" s="7">
        <f t="shared" si="0"/>
        <v>0</v>
      </c>
      <c r="F37" s="7">
        <f t="shared" si="1"/>
        <v>15011</v>
      </c>
      <c r="G37" s="7">
        <f>-דשבורד!$F$5</f>
        <v>-20000</v>
      </c>
      <c r="N37" s="26">
        <f t="shared" si="2"/>
        <v>1</v>
      </c>
      <c r="O37" s="26">
        <f t="shared" si="3"/>
        <v>2019</v>
      </c>
      <c r="P37" s="27" t="str">
        <f>VLOOKUP(N37,'קובץ עזר - לא לגעת'!$C$3:$D$14,2,0)</f>
        <v>ינואר</v>
      </c>
      <c r="Q37" s="27" t="str">
        <f t="shared" si="4"/>
        <v>ינואר_2019</v>
      </c>
    </row>
    <row r="38" spans="1:17" x14ac:dyDescent="0.3">
      <c r="A38" s="9">
        <v>36</v>
      </c>
      <c r="B38" s="6">
        <f t="shared" si="5"/>
        <v>43496</v>
      </c>
      <c r="C38" s="7">
        <f>SUMIF('תנועות בנק'!$A:$A,$B38,'תנועות בנק'!E:E)</f>
        <v>0</v>
      </c>
      <c r="D38" s="7">
        <f>SUMIF('תנועות בנק'!$A:$A,$B38,'תנועות בנק'!F:F)</f>
        <v>0</v>
      </c>
      <c r="E38" s="7">
        <f t="shared" si="0"/>
        <v>0</v>
      </c>
      <c r="F38" s="7">
        <f t="shared" si="1"/>
        <v>15011</v>
      </c>
      <c r="G38" s="7">
        <f>-דשבורד!$F$5</f>
        <v>-20000</v>
      </c>
      <c r="N38" s="26">
        <f t="shared" si="2"/>
        <v>1</v>
      </c>
      <c r="O38" s="26">
        <f t="shared" si="3"/>
        <v>2019</v>
      </c>
      <c r="P38" s="27" t="str">
        <f>VLOOKUP(N38,'קובץ עזר - לא לגעת'!$C$3:$D$14,2,0)</f>
        <v>ינואר</v>
      </c>
      <c r="Q38" s="27" t="str">
        <f t="shared" si="4"/>
        <v>ינואר_2019</v>
      </c>
    </row>
    <row r="39" spans="1:17" x14ac:dyDescent="0.3">
      <c r="A39" s="9">
        <v>37</v>
      </c>
      <c r="B39" s="6">
        <f t="shared" si="5"/>
        <v>43497</v>
      </c>
      <c r="C39" s="7">
        <f>SUMIF('תנועות בנק'!$A:$A,$B39,'תנועות בנק'!E:E)</f>
        <v>0</v>
      </c>
      <c r="D39" s="7">
        <f>SUMIF('תנועות בנק'!$A:$A,$B39,'תנועות בנק'!F:F)</f>
        <v>0</v>
      </c>
      <c r="E39" s="7">
        <f t="shared" si="0"/>
        <v>0</v>
      </c>
      <c r="F39" s="7">
        <f t="shared" si="1"/>
        <v>15011</v>
      </c>
      <c r="G39" s="7">
        <f>-דשבורד!$F$5</f>
        <v>-20000</v>
      </c>
      <c r="N39" s="26">
        <f t="shared" si="2"/>
        <v>2</v>
      </c>
      <c r="O39" s="26">
        <f t="shared" si="3"/>
        <v>2019</v>
      </c>
      <c r="P39" s="27" t="str">
        <f>VLOOKUP(N39,'קובץ עזר - לא לגעת'!$C$3:$D$14,2,0)</f>
        <v>פברואר</v>
      </c>
      <c r="Q39" s="27" t="str">
        <f t="shared" si="4"/>
        <v>פברואר_2019</v>
      </c>
    </row>
    <row r="40" spans="1:17" x14ac:dyDescent="0.3">
      <c r="A40" s="9">
        <v>38</v>
      </c>
      <c r="B40" s="6">
        <f t="shared" si="5"/>
        <v>43498</v>
      </c>
      <c r="C40" s="7">
        <f>SUMIF('תנועות בנק'!$A:$A,$B40,'תנועות בנק'!E:E)</f>
        <v>0</v>
      </c>
      <c r="D40" s="7">
        <f>SUMIF('תנועות בנק'!$A:$A,$B40,'תנועות בנק'!F:F)</f>
        <v>0</v>
      </c>
      <c r="E40" s="7">
        <f t="shared" si="0"/>
        <v>0</v>
      </c>
      <c r="F40" s="7">
        <f t="shared" si="1"/>
        <v>15011</v>
      </c>
      <c r="G40" s="7">
        <f>-דשבורד!$F$5</f>
        <v>-20000</v>
      </c>
      <c r="N40" s="26">
        <f t="shared" si="2"/>
        <v>2</v>
      </c>
      <c r="O40" s="26">
        <f t="shared" si="3"/>
        <v>2019</v>
      </c>
      <c r="P40" s="27" t="str">
        <f>VLOOKUP(N40,'קובץ עזר - לא לגעת'!$C$3:$D$14,2,0)</f>
        <v>פברואר</v>
      </c>
      <c r="Q40" s="27" t="str">
        <f t="shared" si="4"/>
        <v>פברואר_2019</v>
      </c>
    </row>
    <row r="41" spans="1:17" x14ac:dyDescent="0.3">
      <c r="A41" s="9">
        <v>39</v>
      </c>
      <c r="B41" s="6">
        <f t="shared" si="5"/>
        <v>43499</v>
      </c>
      <c r="C41" s="7">
        <f>SUMIF('תנועות בנק'!$A:$A,$B41,'תנועות בנק'!E:E)</f>
        <v>0</v>
      </c>
      <c r="D41" s="7">
        <f>SUMIF('תנועות בנק'!$A:$A,$B41,'תנועות בנק'!F:F)</f>
        <v>0</v>
      </c>
      <c r="E41" s="7">
        <f t="shared" si="0"/>
        <v>0</v>
      </c>
      <c r="F41" s="7">
        <f t="shared" si="1"/>
        <v>15011</v>
      </c>
      <c r="G41" s="7">
        <f>-דשבורד!$F$5</f>
        <v>-20000</v>
      </c>
      <c r="N41" s="26">
        <f t="shared" si="2"/>
        <v>2</v>
      </c>
      <c r="O41" s="26">
        <f t="shared" si="3"/>
        <v>2019</v>
      </c>
      <c r="P41" s="27" t="str">
        <f>VLOOKUP(N41,'קובץ עזר - לא לגעת'!$C$3:$D$14,2,0)</f>
        <v>פברואר</v>
      </c>
      <c r="Q41" s="27" t="str">
        <f t="shared" si="4"/>
        <v>פברואר_2019</v>
      </c>
    </row>
    <row r="42" spans="1:17" x14ac:dyDescent="0.3">
      <c r="A42" s="9">
        <v>40</v>
      </c>
      <c r="B42" s="6">
        <f t="shared" si="5"/>
        <v>43500</v>
      </c>
      <c r="C42" s="7">
        <f>SUMIF('תנועות בנק'!$A:$A,$B42,'תנועות בנק'!E:E)</f>
        <v>0</v>
      </c>
      <c r="D42" s="7">
        <f>SUMIF('תנועות בנק'!$A:$A,$B42,'תנועות בנק'!F:F)</f>
        <v>0</v>
      </c>
      <c r="E42" s="7">
        <f t="shared" si="0"/>
        <v>0</v>
      </c>
      <c r="F42" s="7">
        <f t="shared" si="1"/>
        <v>15011</v>
      </c>
      <c r="G42" s="7">
        <f>-דשבורד!$F$5</f>
        <v>-20000</v>
      </c>
      <c r="N42" s="26">
        <f t="shared" si="2"/>
        <v>2</v>
      </c>
      <c r="O42" s="26">
        <f t="shared" si="3"/>
        <v>2019</v>
      </c>
      <c r="P42" s="27" t="str">
        <f>VLOOKUP(N42,'קובץ עזר - לא לגעת'!$C$3:$D$14,2,0)</f>
        <v>פברואר</v>
      </c>
      <c r="Q42" s="27" t="str">
        <f t="shared" si="4"/>
        <v>פברואר_2019</v>
      </c>
    </row>
    <row r="43" spans="1:17" x14ac:dyDescent="0.3">
      <c r="A43" s="9">
        <v>41</v>
      </c>
      <c r="B43" s="6">
        <f t="shared" si="5"/>
        <v>43501</v>
      </c>
      <c r="C43" s="7">
        <f>SUMIF('תנועות בנק'!$A:$A,$B43,'תנועות בנק'!E:E)</f>
        <v>0</v>
      </c>
      <c r="D43" s="7">
        <f>SUMIF('תנועות בנק'!$A:$A,$B43,'תנועות בנק'!F:F)</f>
        <v>8000</v>
      </c>
      <c r="E43" s="7">
        <f t="shared" si="0"/>
        <v>-8000</v>
      </c>
      <c r="F43" s="7">
        <f t="shared" si="1"/>
        <v>7011</v>
      </c>
      <c r="G43" s="7">
        <f>-דשבורד!$F$5</f>
        <v>-20000</v>
      </c>
      <c r="N43" s="26">
        <f t="shared" si="2"/>
        <v>2</v>
      </c>
      <c r="O43" s="26">
        <f t="shared" si="3"/>
        <v>2019</v>
      </c>
      <c r="P43" s="27" t="str">
        <f>VLOOKUP(N43,'קובץ עזר - לא לגעת'!$C$3:$D$14,2,0)</f>
        <v>פברואר</v>
      </c>
      <c r="Q43" s="27" t="str">
        <f t="shared" si="4"/>
        <v>פברואר_2019</v>
      </c>
    </row>
    <row r="44" spans="1:17" x14ac:dyDescent="0.3">
      <c r="A44" s="9">
        <v>42</v>
      </c>
      <c r="B44" s="6">
        <f t="shared" si="5"/>
        <v>43502</v>
      </c>
      <c r="C44" s="7">
        <f>SUMIF('תנועות בנק'!$A:$A,$B44,'תנועות בנק'!E:E)</f>
        <v>0</v>
      </c>
      <c r="D44" s="7">
        <f>SUMIF('תנועות בנק'!$A:$A,$B44,'תנועות בנק'!F:F)</f>
        <v>0</v>
      </c>
      <c r="E44" s="7">
        <f t="shared" si="0"/>
        <v>0</v>
      </c>
      <c r="F44" s="7">
        <f t="shared" si="1"/>
        <v>7011</v>
      </c>
      <c r="G44" s="7">
        <f>-דשבורד!$F$5</f>
        <v>-20000</v>
      </c>
      <c r="N44" s="26">
        <f t="shared" si="2"/>
        <v>2</v>
      </c>
      <c r="O44" s="26">
        <f t="shared" si="3"/>
        <v>2019</v>
      </c>
      <c r="P44" s="27" t="str">
        <f>VLOOKUP(N44,'קובץ עזר - לא לגעת'!$C$3:$D$14,2,0)</f>
        <v>פברואר</v>
      </c>
      <c r="Q44" s="27" t="str">
        <f t="shared" si="4"/>
        <v>פברואר_2019</v>
      </c>
    </row>
    <row r="45" spans="1:17" x14ac:dyDescent="0.3">
      <c r="A45" s="9">
        <v>43</v>
      </c>
      <c r="B45" s="6">
        <f t="shared" si="5"/>
        <v>43503</v>
      </c>
      <c r="C45" s="7">
        <f>SUMIF('תנועות בנק'!$A:$A,$B45,'תנועות בנק'!E:E)</f>
        <v>0</v>
      </c>
      <c r="D45" s="7">
        <f>SUMIF('תנועות בנק'!$A:$A,$B45,'תנועות בנק'!F:F)</f>
        <v>0</v>
      </c>
      <c r="E45" s="7">
        <f t="shared" si="0"/>
        <v>0</v>
      </c>
      <c r="F45" s="7">
        <f t="shared" si="1"/>
        <v>7011</v>
      </c>
      <c r="G45" s="7">
        <f>-דשבורד!$F$5</f>
        <v>-20000</v>
      </c>
      <c r="N45" s="26">
        <f t="shared" si="2"/>
        <v>2</v>
      </c>
      <c r="O45" s="26">
        <f t="shared" si="3"/>
        <v>2019</v>
      </c>
      <c r="P45" s="27" t="str">
        <f>VLOOKUP(N45,'קובץ עזר - לא לגעת'!$C$3:$D$14,2,0)</f>
        <v>פברואר</v>
      </c>
      <c r="Q45" s="27" t="str">
        <f t="shared" si="4"/>
        <v>פברואר_2019</v>
      </c>
    </row>
    <row r="46" spans="1:17" x14ac:dyDescent="0.3">
      <c r="A46" s="9">
        <v>44</v>
      </c>
      <c r="B46" s="6">
        <f t="shared" si="5"/>
        <v>43504</v>
      </c>
      <c r="C46" s="7">
        <f>SUMIF('תנועות בנק'!$A:$A,$B46,'תנועות בנק'!E:E)</f>
        <v>0</v>
      </c>
      <c r="D46" s="7">
        <f>SUMIF('תנועות בנק'!$A:$A,$B46,'תנועות בנק'!F:F)</f>
        <v>0</v>
      </c>
      <c r="E46" s="7">
        <f t="shared" si="0"/>
        <v>0</v>
      </c>
      <c r="F46" s="7">
        <f t="shared" si="1"/>
        <v>7011</v>
      </c>
      <c r="G46" s="7">
        <f>-דשבורד!$F$5</f>
        <v>-20000</v>
      </c>
      <c r="N46" s="26">
        <f t="shared" si="2"/>
        <v>2</v>
      </c>
      <c r="O46" s="26">
        <f t="shared" si="3"/>
        <v>2019</v>
      </c>
      <c r="P46" s="27" t="str">
        <f>VLOOKUP(N46,'קובץ עזר - לא לגעת'!$C$3:$D$14,2,0)</f>
        <v>פברואר</v>
      </c>
      <c r="Q46" s="27" t="str">
        <f t="shared" si="4"/>
        <v>פברואר_2019</v>
      </c>
    </row>
    <row r="47" spans="1:17" x14ac:dyDescent="0.3">
      <c r="A47" s="9">
        <v>45</v>
      </c>
      <c r="B47" s="6">
        <f t="shared" si="5"/>
        <v>43505</v>
      </c>
      <c r="C47" s="7">
        <f>SUMIF('תנועות בנק'!$A:$A,$B47,'תנועות בנק'!E:E)</f>
        <v>0</v>
      </c>
      <c r="D47" s="7">
        <f>SUMIF('תנועות בנק'!$A:$A,$B47,'תנועות בנק'!F:F)</f>
        <v>0</v>
      </c>
      <c r="E47" s="7">
        <f t="shared" si="0"/>
        <v>0</v>
      </c>
      <c r="F47" s="7">
        <f t="shared" si="1"/>
        <v>7011</v>
      </c>
      <c r="G47" s="7">
        <f>-דשבורד!$F$5</f>
        <v>-20000</v>
      </c>
      <c r="N47" s="26">
        <f t="shared" si="2"/>
        <v>2</v>
      </c>
      <c r="O47" s="26">
        <f t="shared" si="3"/>
        <v>2019</v>
      </c>
      <c r="P47" s="27" t="str">
        <f>VLOOKUP(N47,'קובץ עזר - לא לגעת'!$C$3:$D$14,2,0)</f>
        <v>פברואר</v>
      </c>
      <c r="Q47" s="27" t="str">
        <f t="shared" si="4"/>
        <v>פברואר_2019</v>
      </c>
    </row>
    <row r="48" spans="1:17" x14ac:dyDescent="0.3">
      <c r="A48" s="9">
        <v>46</v>
      </c>
      <c r="B48" s="6">
        <f t="shared" si="5"/>
        <v>43506</v>
      </c>
      <c r="C48" s="7">
        <f>SUMIF('תנועות בנק'!$A:$A,$B48,'תנועות בנק'!E:E)</f>
        <v>5800</v>
      </c>
      <c r="D48" s="7">
        <f>SUMIF('תנועות בנק'!$A:$A,$B48,'תנועות בנק'!F:F)</f>
        <v>0</v>
      </c>
      <c r="E48" s="7">
        <f t="shared" si="0"/>
        <v>5800</v>
      </c>
      <c r="F48" s="7">
        <f t="shared" si="1"/>
        <v>12811</v>
      </c>
      <c r="G48" s="7">
        <f>-דשבורד!$F$5</f>
        <v>-20000</v>
      </c>
      <c r="N48" s="26">
        <f t="shared" si="2"/>
        <v>2</v>
      </c>
      <c r="O48" s="26">
        <f t="shared" si="3"/>
        <v>2019</v>
      </c>
      <c r="P48" s="27" t="str">
        <f>VLOOKUP(N48,'קובץ עזר - לא לגעת'!$C$3:$D$14,2,0)</f>
        <v>פברואר</v>
      </c>
      <c r="Q48" s="27" t="str">
        <f t="shared" si="4"/>
        <v>פברואר_2019</v>
      </c>
    </row>
    <row r="49" spans="1:17" x14ac:dyDescent="0.3">
      <c r="A49" s="9">
        <v>47</v>
      </c>
      <c r="B49" s="6">
        <f t="shared" si="5"/>
        <v>43507</v>
      </c>
      <c r="C49" s="7">
        <f>SUMIF('תנועות בנק'!$A:$A,$B49,'תנועות בנק'!E:E)</f>
        <v>0</v>
      </c>
      <c r="D49" s="7">
        <f>SUMIF('תנועות בנק'!$A:$A,$B49,'תנועות בנק'!F:F)</f>
        <v>0</v>
      </c>
      <c r="E49" s="7">
        <f t="shared" si="0"/>
        <v>0</v>
      </c>
      <c r="F49" s="7">
        <f t="shared" si="1"/>
        <v>12811</v>
      </c>
      <c r="G49" s="7">
        <f>-דשבורד!$F$5</f>
        <v>-20000</v>
      </c>
      <c r="N49" s="26">
        <f t="shared" si="2"/>
        <v>2</v>
      </c>
      <c r="O49" s="26">
        <f t="shared" si="3"/>
        <v>2019</v>
      </c>
      <c r="P49" s="27" t="str">
        <f>VLOOKUP(N49,'קובץ עזר - לא לגעת'!$C$3:$D$14,2,0)</f>
        <v>פברואר</v>
      </c>
      <c r="Q49" s="27" t="str">
        <f t="shared" si="4"/>
        <v>פברואר_2019</v>
      </c>
    </row>
    <row r="50" spans="1:17" x14ac:dyDescent="0.3">
      <c r="A50" s="9">
        <v>48</v>
      </c>
      <c r="B50" s="6">
        <f t="shared" si="5"/>
        <v>43508</v>
      </c>
      <c r="C50" s="7">
        <f>SUMIF('תנועות בנק'!$A:$A,$B50,'תנועות בנק'!E:E)</f>
        <v>0</v>
      </c>
      <c r="D50" s="7">
        <f>SUMIF('תנועות בנק'!$A:$A,$B50,'תנועות בנק'!F:F)</f>
        <v>0</v>
      </c>
      <c r="E50" s="7">
        <f t="shared" si="0"/>
        <v>0</v>
      </c>
      <c r="F50" s="7">
        <f t="shared" si="1"/>
        <v>12811</v>
      </c>
      <c r="G50" s="7">
        <f>-דשבורד!$F$5</f>
        <v>-20000</v>
      </c>
      <c r="N50" s="26">
        <f t="shared" si="2"/>
        <v>2</v>
      </c>
      <c r="O50" s="26">
        <f t="shared" si="3"/>
        <v>2019</v>
      </c>
      <c r="P50" s="27" t="str">
        <f>VLOOKUP(N50,'קובץ עזר - לא לגעת'!$C$3:$D$14,2,0)</f>
        <v>פברואר</v>
      </c>
      <c r="Q50" s="27" t="str">
        <f t="shared" si="4"/>
        <v>פברואר_2019</v>
      </c>
    </row>
    <row r="51" spans="1:17" x14ac:dyDescent="0.3">
      <c r="A51" s="9">
        <v>49</v>
      </c>
      <c r="B51" s="6">
        <f t="shared" si="5"/>
        <v>43509</v>
      </c>
      <c r="C51" s="7">
        <f>SUMIF('תנועות בנק'!$A:$A,$B51,'תנועות בנק'!E:E)</f>
        <v>0</v>
      </c>
      <c r="D51" s="7">
        <f>SUMIF('תנועות בנק'!$A:$A,$B51,'תנועות בנק'!F:F)</f>
        <v>0</v>
      </c>
      <c r="E51" s="7">
        <f t="shared" si="0"/>
        <v>0</v>
      </c>
      <c r="F51" s="7">
        <f t="shared" si="1"/>
        <v>12811</v>
      </c>
      <c r="G51" s="7">
        <f>-דשבורד!$F$5</f>
        <v>-20000</v>
      </c>
      <c r="N51" s="26">
        <f t="shared" si="2"/>
        <v>2</v>
      </c>
      <c r="O51" s="26">
        <f t="shared" si="3"/>
        <v>2019</v>
      </c>
      <c r="P51" s="27" t="str">
        <f>VLOOKUP(N51,'קובץ עזר - לא לגעת'!$C$3:$D$14,2,0)</f>
        <v>פברואר</v>
      </c>
      <c r="Q51" s="27" t="str">
        <f t="shared" si="4"/>
        <v>פברואר_2019</v>
      </c>
    </row>
    <row r="52" spans="1:17" x14ac:dyDescent="0.3">
      <c r="A52" s="9">
        <v>50</v>
      </c>
      <c r="B52" s="6">
        <f t="shared" si="5"/>
        <v>43510</v>
      </c>
      <c r="C52" s="7">
        <f>SUMIF('תנועות בנק'!$A:$A,$B52,'תנועות בנק'!E:E)</f>
        <v>0</v>
      </c>
      <c r="D52" s="7">
        <f>SUMIF('תנועות בנק'!$A:$A,$B52,'תנועות בנק'!F:F)</f>
        <v>0</v>
      </c>
      <c r="E52" s="7">
        <f t="shared" si="0"/>
        <v>0</v>
      </c>
      <c r="F52" s="7">
        <f t="shared" si="1"/>
        <v>12811</v>
      </c>
      <c r="G52" s="7">
        <f>-דשבורד!$F$5</f>
        <v>-20000</v>
      </c>
      <c r="N52" s="26">
        <f t="shared" si="2"/>
        <v>2</v>
      </c>
      <c r="O52" s="26">
        <f t="shared" si="3"/>
        <v>2019</v>
      </c>
      <c r="P52" s="27" t="str">
        <f>VLOOKUP(N52,'קובץ עזר - לא לגעת'!$C$3:$D$14,2,0)</f>
        <v>פברואר</v>
      </c>
      <c r="Q52" s="27" t="str">
        <f t="shared" si="4"/>
        <v>פברואר_2019</v>
      </c>
    </row>
    <row r="53" spans="1:17" x14ac:dyDescent="0.3">
      <c r="A53" s="9">
        <v>51</v>
      </c>
      <c r="B53" s="6">
        <f t="shared" si="5"/>
        <v>43511</v>
      </c>
      <c r="C53" s="7">
        <f>SUMIF('תנועות בנק'!$A:$A,$B53,'תנועות בנק'!E:E)</f>
        <v>0</v>
      </c>
      <c r="D53" s="7">
        <f>SUMIF('תנועות בנק'!$A:$A,$B53,'תנועות בנק'!F:F)</f>
        <v>0</v>
      </c>
      <c r="E53" s="7">
        <f t="shared" si="0"/>
        <v>0</v>
      </c>
      <c r="F53" s="7">
        <f t="shared" si="1"/>
        <v>12811</v>
      </c>
      <c r="G53" s="7">
        <f>-דשבורד!$F$5</f>
        <v>-20000</v>
      </c>
      <c r="N53" s="26">
        <f t="shared" si="2"/>
        <v>2</v>
      </c>
      <c r="O53" s="26">
        <f t="shared" si="3"/>
        <v>2019</v>
      </c>
      <c r="P53" s="27" t="str">
        <f>VLOOKUP(N53,'קובץ עזר - לא לגעת'!$C$3:$D$14,2,0)</f>
        <v>פברואר</v>
      </c>
      <c r="Q53" s="27" t="str">
        <f t="shared" si="4"/>
        <v>פברואר_2019</v>
      </c>
    </row>
    <row r="54" spans="1:17" x14ac:dyDescent="0.3">
      <c r="A54" s="9">
        <v>52</v>
      </c>
      <c r="B54" s="6">
        <f t="shared" si="5"/>
        <v>43512</v>
      </c>
      <c r="C54" s="7">
        <f>SUMIF('תנועות בנק'!$A:$A,$B54,'תנועות בנק'!E:E)</f>
        <v>0</v>
      </c>
      <c r="D54" s="7">
        <f>SUMIF('תנועות בנק'!$A:$A,$B54,'תנועות בנק'!F:F)</f>
        <v>0</v>
      </c>
      <c r="E54" s="7">
        <f t="shared" si="0"/>
        <v>0</v>
      </c>
      <c r="F54" s="7">
        <f t="shared" si="1"/>
        <v>12811</v>
      </c>
      <c r="G54" s="7">
        <f>-דשבורד!$F$5</f>
        <v>-20000</v>
      </c>
      <c r="N54" s="26">
        <f t="shared" si="2"/>
        <v>2</v>
      </c>
      <c r="O54" s="26">
        <f t="shared" si="3"/>
        <v>2019</v>
      </c>
      <c r="P54" s="27" t="str">
        <f>VLOOKUP(N54,'קובץ עזר - לא לגעת'!$C$3:$D$14,2,0)</f>
        <v>פברואר</v>
      </c>
      <c r="Q54" s="27" t="str">
        <f t="shared" si="4"/>
        <v>פברואר_2019</v>
      </c>
    </row>
    <row r="55" spans="1:17" x14ac:dyDescent="0.3">
      <c r="A55" s="9">
        <v>53</v>
      </c>
      <c r="B55" s="6">
        <f t="shared" si="5"/>
        <v>43513</v>
      </c>
      <c r="C55" s="7">
        <f>SUMIF('תנועות בנק'!$A:$A,$B55,'תנועות בנק'!E:E)</f>
        <v>0</v>
      </c>
      <c r="D55" s="7">
        <f>SUMIF('תנועות בנק'!$A:$A,$B55,'תנועות בנק'!F:F)</f>
        <v>0</v>
      </c>
      <c r="E55" s="7">
        <f t="shared" si="0"/>
        <v>0</v>
      </c>
      <c r="F55" s="7">
        <f t="shared" si="1"/>
        <v>12811</v>
      </c>
      <c r="G55" s="7">
        <f>-דשבורד!$F$5</f>
        <v>-20000</v>
      </c>
      <c r="N55" s="26">
        <f t="shared" si="2"/>
        <v>2</v>
      </c>
      <c r="O55" s="26">
        <f t="shared" si="3"/>
        <v>2019</v>
      </c>
      <c r="P55" s="27" t="str">
        <f>VLOOKUP(N55,'קובץ עזר - לא לגעת'!$C$3:$D$14,2,0)</f>
        <v>פברואר</v>
      </c>
      <c r="Q55" s="27" t="str">
        <f t="shared" si="4"/>
        <v>פברואר_2019</v>
      </c>
    </row>
    <row r="56" spans="1:17" x14ac:dyDescent="0.3">
      <c r="A56" s="9">
        <v>54</v>
      </c>
      <c r="B56" s="6">
        <f t="shared" si="5"/>
        <v>43514</v>
      </c>
      <c r="C56" s="7">
        <f>SUMIF('תנועות בנק'!$A:$A,$B56,'תנועות בנק'!E:E)</f>
        <v>0</v>
      </c>
      <c r="D56" s="7">
        <f>SUMIF('תנועות בנק'!$A:$A,$B56,'תנועות בנק'!F:F)</f>
        <v>0</v>
      </c>
      <c r="E56" s="7">
        <f t="shared" si="0"/>
        <v>0</v>
      </c>
      <c r="F56" s="7">
        <f t="shared" si="1"/>
        <v>12811</v>
      </c>
      <c r="G56" s="7">
        <f>-דשבורד!$F$5</f>
        <v>-20000</v>
      </c>
      <c r="N56" s="26">
        <f t="shared" si="2"/>
        <v>2</v>
      </c>
      <c r="O56" s="26">
        <f t="shared" si="3"/>
        <v>2019</v>
      </c>
      <c r="P56" s="27" t="str">
        <f>VLOOKUP(N56,'קובץ עזר - לא לגעת'!$C$3:$D$14,2,0)</f>
        <v>פברואר</v>
      </c>
      <c r="Q56" s="27" t="str">
        <f t="shared" si="4"/>
        <v>פברואר_2019</v>
      </c>
    </row>
    <row r="57" spans="1:17" x14ac:dyDescent="0.3">
      <c r="A57" s="9">
        <v>55</v>
      </c>
      <c r="B57" s="6">
        <f t="shared" si="5"/>
        <v>43515</v>
      </c>
      <c r="C57" s="7">
        <f>SUMIF('תנועות בנק'!$A:$A,$B57,'תנועות בנק'!E:E)</f>
        <v>0</v>
      </c>
      <c r="D57" s="7">
        <f>SUMIF('תנועות בנק'!$A:$A,$B57,'תנועות בנק'!F:F)</f>
        <v>0</v>
      </c>
      <c r="E57" s="7">
        <f t="shared" si="0"/>
        <v>0</v>
      </c>
      <c r="F57" s="7">
        <f t="shared" si="1"/>
        <v>12811</v>
      </c>
      <c r="G57" s="7">
        <f>-דשבורד!$F$5</f>
        <v>-20000</v>
      </c>
      <c r="N57" s="26">
        <f t="shared" si="2"/>
        <v>2</v>
      </c>
      <c r="O57" s="26">
        <f t="shared" si="3"/>
        <v>2019</v>
      </c>
      <c r="P57" s="27" t="str">
        <f>VLOOKUP(N57,'קובץ עזר - לא לגעת'!$C$3:$D$14,2,0)</f>
        <v>פברואר</v>
      </c>
      <c r="Q57" s="27" t="str">
        <f t="shared" si="4"/>
        <v>פברואר_2019</v>
      </c>
    </row>
    <row r="58" spans="1:17" x14ac:dyDescent="0.3">
      <c r="A58" s="9">
        <v>56</v>
      </c>
      <c r="B58" s="6">
        <f t="shared" si="5"/>
        <v>43516</v>
      </c>
      <c r="C58" s="7">
        <f>SUMIF('תנועות בנק'!$A:$A,$B58,'תנועות בנק'!E:E)</f>
        <v>0</v>
      </c>
      <c r="D58" s="7">
        <f>SUMIF('תנועות בנק'!$A:$A,$B58,'תנועות בנק'!F:F)</f>
        <v>0</v>
      </c>
      <c r="E58" s="7">
        <f t="shared" si="0"/>
        <v>0</v>
      </c>
      <c r="F58" s="7">
        <f t="shared" si="1"/>
        <v>12811</v>
      </c>
      <c r="G58" s="7">
        <f>-דשבורד!$F$5</f>
        <v>-20000</v>
      </c>
      <c r="N58" s="26">
        <f t="shared" si="2"/>
        <v>2</v>
      </c>
      <c r="O58" s="26">
        <f t="shared" si="3"/>
        <v>2019</v>
      </c>
      <c r="P58" s="27" t="str">
        <f>VLOOKUP(N58,'קובץ עזר - לא לגעת'!$C$3:$D$14,2,0)</f>
        <v>פברואר</v>
      </c>
      <c r="Q58" s="27" t="str">
        <f t="shared" si="4"/>
        <v>פברואר_2019</v>
      </c>
    </row>
    <row r="59" spans="1:17" x14ac:dyDescent="0.3">
      <c r="A59" s="9">
        <v>57</v>
      </c>
      <c r="B59" s="6">
        <f t="shared" si="5"/>
        <v>43517</v>
      </c>
      <c r="C59" s="7">
        <f>SUMIF('תנועות בנק'!$A:$A,$B59,'תנועות בנק'!E:E)</f>
        <v>0</v>
      </c>
      <c r="D59" s="7">
        <f>SUMIF('תנועות בנק'!$A:$A,$B59,'תנועות בנק'!F:F)</f>
        <v>0</v>
      </c>
      <c r="E59" s="7">
        <f t="shared" si="0"/>
        <v>0</v>
      </c>
      <c r="F59" s="7">
        <f t="shared" si="1"/>
        <v>12811</v>
      </c>
      <c r="G59" s="7">
        <f>-דשבורד!$F$5</f>
        <v>-20000</v>
      </c>
      <c r="N59" s="26">
        <f t="shared" si="2"/>
        <v>2</v>
      </c>
      <c r="O59" s="26">
        <f t="shared" si="3"/>
        <v>2019</v>
      </c>
      <c r="P59" s="27" t="str">
        <f>VLOOKUP(N59,'קובץ עזר - לא לגעת'!$C$3:$D$14,2,0)</f>
        <v>פברואר</v>
      </c>
      <c r="Q59" s="27" t="str">
        <f t="shared" si="4"/>
        <v>פברואר_2019</v>
      </c>
    </row>
    <row r="60" spans="1:17" x14ac:dyDescent="0.3">
      <c r="A60" s="9">
        <v>58</v>
      </c>
      <c r="B60" s="6">
        <f t="shared" si="5"/>
        <v>43518</v>
      </c>
      <c r="C60" s="7">
        <f>SUMIF('תנועות בנק'!$A:$A,$B60,'תנועות בנק'!E:E)</f>
        <v>0</v>
      </c>
      <c r="D60" s="7">
        <f>SUMIF('תנועות בנק'!$A:$A,$B60,'תנועות בנק'!F:F)</f>
        <v>0</v>
      </c>
      <c r="E60" s="7">
        <f t="shared" si="0"/>
        <v>0</v>
      </c>
      <c r="F60" s="7">
        <f t="shared" si="1"/>
        <v>12811</v>
      </c>
      <c r="G60" s="7">
        <f>-דשבורד!$F$5</f>
        <v>-20000</v>
      </c>
      <c r="N60" s="26">
        <f t="shared" si="2"/>
        <v>2</v>
      </c>
      <c r="O60" s="26">
        <f t="shared" si="3"/>
        <v>2019</v>
      </c>
      <c r="P60" s="27" t="str">
        <f>VLOOKUP(N60,'קובץ עזר - לא לגעת'!$C$3:$D$14,2,0)</f>
        <v>פברואר</v>
      </c>
      <c r="Q60" s="27" t="str">
        <f t="shared" si="4"/>
        <v>פברואר_2019</v>
      </c>
    </row>
    <row r="61" spans="1:17" x14ac:dyDescent="0.3">
      <c r="A61" s="9">
        <v>59</v>
      </c>
      <c r="B61" s="6">
        <f t="shared" si="5"/>
        <v>43519</v>
      </c>
      <c r="C61" s="7">
        <f>SUMIF('תנועות בנק'!$A:$A,$B61,'תנועות בנק'!E:E)</f>
        <v>0</v>
      </c>
      <c r="D61" s="7">
        <f>SUMIF('תנועות בנק'!$A:$A,$B61,'תנועות בנק'!F:F)</f>
        <v>0</v>
      </c>
      <c r="E61" s="7">
        <f t="shared" si="0"/>
        <v>0</v>
      </c>
      <c r="F61" s="7">
        <f t="shared" si="1"/>
        <v>12811</v>
      </c>
      <c r="G61" s="7">
        <f>-דשבורד!$F$5</f>
        <v>-20000</v>
      </c>
      <c r="N61" s="26">
        <f t="shared" si="2"/>
        <v>2</v>
      </c>
      <c r="O61" s="26">
        <f t="shared" si="3"/>
        <v>2019</v>
      </c>
      <c r="P61" s="27" t="str">
        <f>VLOOKUP(N61,'קובץ עזר - לא לגעת'!$C$3:$D$14,2,0)</f>
        <v>פברואר</v>
      </c>
      <c r="Q61" s="27" t="str">
        <f t="shared" si="4"/>
        <v>פברואר_2019</v>
      </c>
    </row>
    <row r="62" spans="1:17" x14ac:dyDescent="0.3">
      <c r="A62" s="9">
        <v>60</v>
      </c>
      <c r="B62" s="6">
        <f t="shared" si="5"/>
        <v>43520</v>
      </c>
      <c r="C62" s="7">
        <f>SUMIF('תנועות בנק'!$A:$A,$B62,'תנועות בנק'!E:E)</f>
        <v>0</v>
      </c>
      <c r="D62" s="7">
        <f>SUMIF('תנועות בנק'!$A:$A,$B62,'תנועות בנק'!F:F)</f>
        <v>0</v>
      </c>
      <c r="E62" s="7">
        <f t="shared" si="0"/>
        <v>0</v>
      </c>
      <c r="F62" s="7">
        <f t="shared" si="1"/>
        <v>12811</v>
      </c>
      <c r="G62" s="7">
        <f>-דשבורד!$F$5</f>
        <v>-20000</v>
      </c>
      <c r="N62" s="26">
        <f t="shared" si="2"/>
        <v>2</v>
      </c>
      <c r="O62" s="26">
        <f t="shared" si="3"/>
        <v>2019</v>
      </c>
      <c r="P62" s="27" t="str">
        <f>VLOOKUP(N62,'קובץ עזר - לא לגעת'!$C$3:$D$14,2,0)</f>
        <v>פברואר</v>
      </c>
      <c r="Q62" s="27" t="str">
        <f t="shared" si="4"/>
        <v>פברואר_2019</v>
      </c>
    </row>
    <row r="63" spans="1:17" x14ac:dyDescent="0.3">
      <c r="A63" s="9">
        <v>61</v>
      </c>
      <c r="B63" s="6">
        <f t="shared" si="5"/>
        <v>43521</v>
      </c>
      <c r="C63" s="7">
        <f>SUMIF('תנועות בנק'!$A:$A,$B63,'תנועות בנק'!E:E)</f>
        <v>0</v>
      </c>
      <c r="D63" s="7">
        <f>SUMIF('תנועות בנק'!$A:$A,$B63,'תנועות בנק'!F:F)</f>
        <v>0</v>
      </c>
      <c r="E63" s="7">
        <f t="shared" si="0"/>
        <v>0</v>
      </c>
      <c r="F63" s="7">
        <f t="shared" si="1"/>
        <v>12811</v>
      </c>
      <c r="G63" s="7">
        <f>-דשבורד!$F$5</f>
        <v>-20000</v>
      </c>
      <c r="N63" s="26">
        <f t="shared" si="2"/>
        <v>2</v>
      </c>
      <c r="O63" s="26">
        <f t="shared" si="3"/>
        <v>2019</v>
      </c>
      <c r="P63" s="27" t="str">
        <f>VLOOKUP(N63,'קובץ עזר - לא לגעת'!$C$3:$D$14,2,0)</f>
        <v>פברואר</v>
      </c>
      <c r="Q63" s="27" t="str">
        <f t="shared" si="4"/>
        <v>פברואר_2019</v>
      </c>
    </row>
    <row r="64" spans="1:17" x14ac:dyDescent="0.3">
      <c r="A64" s="9">
        <v>62</v>
      </c>
      <c r="B64" s="6">
        <f t="shared" si="5"/>
        <v>43522</v>
      </c>
      <c r="C64" s="7">
        <f>SUMIF('תנועות בנק'!$A:$A,$B64,'תנועות בנק'!E:E)</f>
        <v>0</v>
      </c>
      <c r="D64" s="7">
        <f>SUMIF('תנועות בנק'!$A:$A,$B64,'תנועות בנק'!F:F)</f>
        <v>0</v>
      </c>
      <c r="E64" s="7">
        <f t="shared" si="0"/>
        <v>0</v>
      </c>
      <c r="F64" s="7">
        <f t="shared" si="1"/>
        <v>12811</v>
      </c>
      <c r="G64" s="7">
        <f>-דשבורד!$F$5</f>
        <v>-20000</v>
      </c>
      <c r="N64" s="26">
        <f t="shared" si="2"/>
        <v>2</v>
      </c>
      <c r="O64" s="26">
        <f t="shared" si="3"/>
        <v>2019</v>
      </c>
      <c r="P64" s="27" t="str">
        <f>VLOOKUP(N64,'קובץ עזר - לא לגעת'!$C$3:$D$14,2,0)</f>
        <v>פברואר</v>
      </c>
      <c r="Q64" s="27" t="str">
        <f t="shared" si="4"/>
        <v>פברואר_2019</v>
      </c>
    </row>
    <row r="65" spans="1:17" x14ac:dyDescent="0.3">
      <c r="A65" s="9">
        <v>63</v>
      </c>
      <c r="B65" s="6">
        <f t="shared" si="5"/>
        <v>43523</v>
      </c>
      <c r="C65" s="7">
        <f>SUMIF('תנועות בנק'!$A:$A,$B65,'תנועות בנק'!E:E)</f>
        <v>0</v>
      </c>
      <c r="D65" s="7">
        <f>SUMIF('תנועות בנק'!$A:$A,$B65,'תנועות בנק'!F:F)</f>
        <v>0</v>
      </c>
      <c r="E65" s="7">
        <f t="shared" si="0"/>
        <v>0</v>
      </c>
      <c r="F65" s="7">
        <f t="shared" si="1"/>
        <v>12811</v>
      </c>
      <c r="G65" s="7">
        <f>-דשבורד!$F$5</f>
        <v>-20000</v>
      </c>
      <c r="N65" s="26">
        <f t="shared" si="2"/>
        <v>2</v>
      </c>
      <c r="O65" s="26">
        <f t="shared" si="3"/>
        <v>2019</v>
      </c>
      <c r="P65" s="27" t="str">
        <f>VLOOKUP(N65,'קובץ עזר - לא לגעת'!$C$3:$D$14,2,0)</f>
        <v>פברואר</v>
      </c>
      <c r="Q65" s="27" t="str">
        <f t="shared" si="4"/>
        <v>פברואר_2019</v>
      </c>
    </row>
    <row r="66" spans="1:17" x14ac:dyDescent="0.3">
      <c r="A66" s="9">
        <v>64</v>
      </c>
      <c r="B66" s="6">
        <f t="shared" si="5"/>
        <v>43524</v>
      </c>
      <c r="C66" s="7">
        <f>SUMIF('תנועות בנק'!$A:$A,$B66,'תנועות בנק'!E:E)</f>
        <v>0</v>
      </c>
      <c r="D66" s="7">
        <f>SUMIF('תנועות בנק'!$A:$A,$B66,'תנועות בנק'!F:F)</f>
        <v>0</v>
      </c>
      <c r="E66" s="7">
        <f t="shared" si="0"/>
        <v>0</v>
      </c>
      <c r="F66" s="7">
        <f t="shared" si="1"/>
        <v>12811</v>
      </c>
      <c r="G66" s="7">
        <f>-דשבורד!$F$5</f>
        <v>-20000</v>
      </c>
      <c r="N66" s="26">
        <f t="shared" si="2"/>
        <v>2</v>
      </c>
      <c r="O66" s="26">
        <f t="shared" si="3"/>
        <v>2019</v>
      </c>
      <c r="P66" s="27" t="str">
        <f>VLOOKUP(N66,'קובץ עזר - לא לגעת'!$C$3:$D$14,2,0)</f>
        <v>פברואר</v>
      </c>
      <c r="Q66" s="27" t="str">
        <f t="shared" si="4"/>
        <v>פברואר_2019</v>
      </c>
    </row>
    <row r="67" spans="1:17" x14ac:dyDescent="0.3">
      <c r="A67" s="9">
        <v>65</v>
      </c>
      <c r="B67" s="6">
        <f t="shared" si="5"/>
        <v>43525</v>
      </c>
      <c r="C67" s="7">
        <f>SUMIF('תנועות בנק'!$A:$A,$B67,'תנועות בנק'!E:E)</f>
        <v>0</v>
      </c>
      <c r="D67" s="7">
        <f>SUMIF('תנועות בנק'!$A:$A,$B67,'תנועות בנק'!F:F)</f>
        <v>0</v>
      </c>
      <c r="E67" s="7">
        <f t="shared" si="0"/>
        <v>0</v>
      </c>
      <c r="F67" s="7">
        <f t="shared" si="1"/>
        <v>12811</v>
      </c>
      <c r="G67" s="7">
        <f>-דשבורד!$F$5</f>
        <v>-20000</v>
      </c>
      <c r="N67" s="26">
        <f t="shared" si="2"/>
        <v>3</v>
      </c>
      <c r="O67" s="26">
        <f t="shared" si="3"/>
        <v>2019</v>
      </c>
      <c r="P67" s="27" t="str">
        <f>VLOOKUP(N67,'קובץ עזר - לא לגעת'!$C$3:$D$14,2,0)</f>
        <v>מרץ</v>
      </c>
      <c r="Q67" s="27" t="str">
        <f t="shared" si="4"/>
        <v>מרץ_2019</v>
      </c>
    </row>
    <row r="68" spans="1:17" x14ac:dyDescent="0.3">
      <c r="A68" s="9">
        <v>66</v>
      </c>
      <c r="B68" s="6">
        <f t="shared" si="5"/>
        <v>43526</v>
      </c>
      <c r="C68" s="7">
        <f>SUMIF('תנועות בנק'!$A:$A,$B68,'תנועות בנק'!E:E)</f>
        <v>0</v>
      </c>
      <c r="D68" s="7">
        <f>SUMIF('תנועות בנק'!$A:$A,$B68,'תנועות בנק'!F:F)</f>
        <v>0</v>
      </c>
      <c r="E68" s="7">
        <f t="shared" ref="E68:E131" si="6">C68-D68</f>
        <v>0</v>
      </c>
      <c r="F68" s="7">
        <f t="shared" ref="F68:F131" si="7">F67+E68</f>
        <v>12811</v>
      </c>
      <c r="G68" s="7">
        <f>-דשבורד!$F$5</f>
        <v>-20000</v>
      </c>
      <c r="N68" s="26">
        <f t="shared" ref="N68:N131" si="8">MONTH(B68)</f>
        <v>3</v>
      </c>
      <c r="O68" s="26">
        <f t="shared" ref="O68:O131" si="9">YEAR(B68)</f>
        <v>2019</v>
      </c>
      <c r="P68" s="27" t="str">
        <f>VLOOKUP(N68,'קובץ עזר - לא לגעת'!$C$3:$D$14,2,0)</f>
        <v>מרץ</v>
      </c>
      <c r="Q68" s="27" t="str">
        <f t="shared" ref="Q68:Q131" si="10">P68&amp;"_"&amp;O68</f>
        <v>מרץ_2019</v>
      </c>
    </row>
    <row r="69" spans="1:17" x14ac:dyDescent="0.3">
      <c r="A69" s="9">
        <v>67</v>
      </c>
      <c r="B69" s="6">
        <f t="shared" ref="B69:B132" si="11">B68+1</f>
        <v>43527</v>
      </c>
      <c r="C69" s="7">
        <f>SUMIF('תנועות בנק'!$A:$A,$B69,'תנועות בנק'!E:E)</f>
        <v>0</v>
      </c>
      <c r="D69" s="7">
        <f>SUMIF('תנועות בנק'!$A:$A,$B69,'תנועות בנק'!F:F)</f>
        <v>0</v>
      </c>
      <c r="E69" s="7">
        <f t="shared" si="6"/>
        <v>0</v>
      </c>
      <c r="F69" s="7">
        <f t="shared" si="7"/>
        <v>12811</v>
      </c>
      <c r="G69" s="7">
        <f>-דשבורד!$F$5</f>
        <v>-20000</v>
      </c>
      <c r="N69" s="26">
        <f t="shared" si="8"/>
        <v>3</v>
      </c>
      <c r="O69" s="26">
        <f t="shared" si="9"/>
        <v>2019</v>
      </c>
      <c r="P69" s="27" t="str">
        <f>VLOOKUP(N69,'קובץ עזר - לא לגעת'!$C$3:$D$14,2,0)</f>
        <v>מרץ</v>
      </c>
      <c r="Q69" s="27" t="str">
        <f t="shared" si="10"/>
        <v>מרץ_2019</v>
      </c>
    </row>
    <row r="70" spans="1:17" x14ac:dyDescent="0.3">
      <c r="A70" s="9">
        <v>68</v>
      </c>
      <c r="B70" s="6">
        <f t="shared" si="11"/>
        <v>43528</v>
      </c>
      <c r="C70" s="7">
        <f>SUMIF('תנועות בנק'!$A:$A,$B70,'תנועות בנק'!E:E)</f>
        <v>0</v>
      </c>
      <c r="D70" s="7">
        <f>SUMIF('תנועות בנק'!$A:$A,$B70,'תנועות בנק'!F:F)</f>
        <v>0</v>
      </c>
      <c r="E70" s="7">
        <f t="shared" si="6"/>
        <v>0</v>
      </c>
      <c r="F70" s="7">
        <f t="shared" si="7"/>
        <v>12811</v>
      </c>
      <c r="G70" s="7">
        <f>-דשבורד!$F$5</f>
        <v>-20000</v>
      </c>
      <c r="N70" s="26">
        <f t="shared" si="8"/>
        <v>3</v>
      </c>
      <c r="O70" s="26">
        <f t="shared" si="9"/>
        <v>2019</v>
      </c>
      <c r="P70" s="27" t="str">
        <f>VLOOKUP(N70,'קובץ עזר - לא לגעת'!$C$3:$D$14,2,0)</f>
        <v>מרץ</v>
      </c>
      <c r="Q70" s="27" t="str">
        <f t="shared" si="10"/>
        <v>מרץ_2019</v>
      </c>
    </row>
    <row r="71" spans="1:17" x14ac:dyDescent="0.3">
      <c r="A71" s="9">
        <v>69</v>
      </c>
      <c r="B71" s="6">
        <f t="shared" si="11"/>
        <v>43529</v>
      </c>
      <c r="C71" s="7">
        <f>SUMIF('תנועות בנק'!$A:$A,$B71,'תנועות בנק'!E:E)</f>
        <v>0</v>
      </c>
      <c r="D71" s="7">
        <f>SUMIF('תנועות בנק'!$A:$A,$B71,'תנועות בנק'!F:F)</f>
        <v>8000</v>
      </c>
      <c r="E71" s="7">
        <f t="shared" si="6"/>
        <v>-8000</v>
      </c>
      <c r="F71" s="7">
        <f t="shared" si="7"/>
        <v>4811</v>
      </c>
      <c r="G71" s="7">
        <f>-דשבורד!$F$5</f>
        <v>-20000</v>
      </c>
      <c r="N71" s="26">
        <f t="shared" si="8"/>
        <v>3</v>
      </c>
      <c r="O71" s="26">
        <f t="shared" si="9"/>
        <v>2019</v>
      </c>
      <c r="P71" s="27" t="str">
        <f>VLOOKUP(N71,'קובץ עזר - לא לגעת'!$C$3:$D$14,2,0)</f>
        <v>מרץ</v>
      </c>
      <c r="Q71" s="27" t="str">
        <f t="shared" si="10"/>
        <v>מרץ_2019</v>
      </c>
    </row>
    <row r="72" spans="1:17" x14ac:dyDescent="0.3">
      <c r="A72" s="9">
        <v>70</v>
      </c>
      <c r="B72" s="6">
        <f t="shared" si="11"/>
        <v>43530</v>
      </c>
      <c r="C72" s="7">
        <f>SUMIF('תנועות בנק'!$A:$A,$B72,'תנועות בנק'!E:E)</f>
        <v>0</v>
      </c>
      <c r="D72" s="7">
        <f>SUMIF('תנועות בנק'!$A:$A,$B72,'תנועות בנק'!F:F)</f>
        <v>0</v>
      </c>
      <c r="E72" s="7">
        <f t="shared" si="6"/>
        <v>0</v>
      </c>
      <c r="F72" s="7">
        <f t="shared" si="7"/>
        <v>4811</v>
      </c>
      <c r="G72" s="7">
        <f>-דשבורד!$F$5</f>
        <v>-20000</v>
      </c>
      <c r="N72" s="26">
        <f t="shared" si="8"/>
        <v>3</v>
      </c>
      <c r="O72" s="26">
        <f t="shared" si="9"/>
        <v>2019</v>
      </c>
      <c r="P72" s="27" t="str">
        <f>VLOOKUP(N72,'קובץ עזר - לא לגעת'!$C$3:$D$14,2,0)</f>
        <v>מרץ</v>
      </c>
      <c r="Q72" s="27" t="str">
        <f t="shared" si="10"/>
        <v>מרץ_2019</v>
      </c>
    </row>
    <row r="73" spans="1:17" x14ac:dyDescent="0.3">
      <c r="A73" s="9">
        <v>71</v>
      </c>
      <c r="B73" s="6">
        <f t="shared" si="11"/>
        <v>43531</v>
      </c>
      <c r="C73" s="7">
        <f>SUMIF('תנועות בנק'!$A:$A,$B73,'תנועות בנק'!E:E)</f>
        <v>0</v>
      </c>
      <c r="D73" s="7">
        <f>SUMIF('תנועות בנק'!$A:$A,$B73,'תנועות בנק'!F:F)</f>
        <v>0</v>
      </c>
      <c r="E73" s="7">
        <f t="shared" si="6"/>
        <v>0</v>
      </c>
      <c r="F73" s="7">
        <f t="shared" si="7"/>
        <v>4811</v>
      </c>
      <c r="G73" s="7">
        <f>-דשבורד!$F$5</f>
        <v>-20000</v>
      </c>
      <c r="N73" s="26">
        <f t="shared" si="8"/>
        <v>3</v>
      </c>
      <c r="O73" s="26">
        <f t="shared" si="9"/>
        <v>2019</v>
      </c>
      <c r="P73" s="27" t="str">
        <f>VLOOKUP(N73,'קובץ עזר - לא לגעת'!$C$3:$D$14,2,0)</f>
        <v>מרץ</v>
      </c>
      <c r="Q73" s="27" t="str">
        <f t="shared" si="10"/>
        <v>מרץ_2019</v>
      </c>
    </row>
    <row r="74" spans="1:17" x14ac:dyDescent="0.3">
      <c r="A74" s="9">
        <v>72</v>
      </c>
      <c r="B74" s="6">
        <f t="shared" si="11"/>
        <v>43532</v>
      </c>
      <c r="C74" s="7">
        <f>SUMIF('תנועות בנק'!$A:$A,$B74,'תנועות בנק'!E:E)</f>
        <v>0</v>
      </c>
      <c r="D74" s="7">
        <f>SUMIF('תנועות בנק'!$A:$A,$B74,'תנועות בנק'!F:F)</f>
        <v>0</v>
      </c>
      <c r="E74" s="7">
        <f t="shared" si="6"/>
        <v>0</v>
      </c>
      <c r="F74" s="7">
        <f t="shared" si="7"/>
        <v>4811</v>
      </c>
      <c r="G74" s="7">
        <f>-דשבורד!$F$5</f>
        <v>-20000</v>
      </c>
      <c r="N74" s="26">
        <f t="shared" si="8"/>
        <v>3</v>
      </c>
      <c r="O74" s="26">
        <f t="shared" si="9"/>
        <v>2019</v>
      </c>
      <c r="P74" s="27" t="str">
        <f>VLOOKUP(N74,'קובץ עזר - לא לגעת'!$C$3:$D$14,2,0)</f>
        <v>מרץ</v>
      </c>
      <c r="Q74" s="27" t="str">
        <f t="shared" si="10"/>
        <v>מרץ_2019</v>
      </c>
    </row>
    <row r="75" spans="1:17" x14ac:dyDescent="0.3">
      <c r="A75" s="9">
        <v>73</v>
      </c>
      <c r="B75" s="6">
        <f t="shared" si="11"/>
        <v>43533</v>
      </c>
      <c r="C75" s="7">
        <f>SUMIF('תנועות בנק'!$A:$A,$B75,'תנועות בנק'!E:E)</f>
        <v>0</v>
      </c>
      <c r="D75" s="7">
        <f>SUMIF('תנועות בנק'!$A:$A,$B75,'תנועות בנק'!F:F)</f>
        <v>0</v>
      </c>
      <c r="E75" s="7">
        <f t="shared" si="6"/>
        <v>0</v>
      </c>
      <c r="F75" s="7">
        <f t="shared" si="7"/>
        <v>4811</v>
      </c>
      <c r="G75" s="7">
        <f>-דשבורד!$F$5</f>
        <v>-20000</v>
      </c>
      <c r="N75" s="26">
        <f t="shared" si="8"/>
        <v>3</v>
      </c>
      <c r="O75" s="26">
        <f t="shared" si="9"/>
        <v>2019</v>
      </c>
      <c r="P75" s="27" t="str">
        <f>VLOOKUP(N75,'קובץ עזר - לא לגעת'!$C$3:$D$14,2,0)</f>
        <v>מרץ</v>
      </c>
      <c r="Q75" s="27" t="str">
        <f t="shared" si="10"/>
        <v>מרץ_2019</v>
      </c>
    </row>
    <row r="76" spans="1:17" x14ac:dyDescent="0.3">
      <c r="A76" s="9">
        <v>74</v>
      </c>
      <c r="B76" s="6">
        <f t="shared" si="11"/>
        <v>43534</v>
      </c>
      <c r="C76" s="7">
        <f>SUMIF('תנועות בנק'!$A:$A,$B76,'תנועות בנק'!E:E)</f>
        <v>5800</v>
      </c>
      <c r="D76" s="7">
        <f>SUMIF('תנועות בנק'!$A:$A,$B76,'תנועות בנק'!F:F)</f>
        <v>0</v>
      </c>
      <c r="E76" s="7">
        <f t="shared" si="6"/>
        <v>5800</v>
      </c>
      <c r="F76" s="7">
        <f t="shared" si="7"/>
        <v>10611</v>
      </c>
      <c r="G76" s="7">
        <f>-דשבורד!$F$5</f>
        <v>-20000</v>
      </c>
      <c r="N76" s="26">
        <f t="shared" si="8"/>
        <v>3</v>
      </c>
      <c r="O76" s="26">
        <f t="shared" si="9"/>
        <v>2019</v>
      </c>
      <c r="P76" s="27" t="str">
        <f>VLOOKUP(N76,'קובץ עזר - לא לגעת'!$C$3:$D$14,2,0)</f>
        <v>מרץ</v>
      </c>
      <c r="Q76" s="27" t="str">
        <f t="shared" si="10"/>
        <v>מרץ_2019</v>
      </c>
    </row>
    <row r="77" spans="1:17" x14ac:dyDescent="0.3">
      <c r="A77" s="9">
        <v>75</v>
      </c>
      <c r="B77" s="6">
        <f t="shared" si="11"/>
        <v>43535</v>
      </c>
      <c r="C77" s="7">
        <f>SUMIF('תנועות בנק'!$A:$A,$B77,'תנועות בנק'!E:E)</f>
        <v>0</v>
      </c>
      <c r="D77" s="7">
        <f>SUMIF('תנועות בנק'!$A:$A,$B77,'תנועות בנק'!F:F)</f>
        <v>0</v>
      </c>
      <c r="E77" s="7">
        <f t="shared" si="6"/>
        <v>0</v>
      </c>
      <c r="F77" s="7">
        <f t="shared" si="7"/>
        <v>10611</v>
      </c>
      <c r="G77" s="7">
        <f>-דשבורד!$F$5</f>
        <v>-20000</v>
      </c>
      <c r="N77" s="26">
        <f t="shared" si="8"/>
        <v>3</v>
      </c>
      <c r="O77" s="26">
        <f t="shared" si="9"/>
        <v>2019</v>
      </c>
      <c r="P77" s="27" t="str">
        <f>VLOOKUP(N77,'קובץ עזר - לא לגעת'!$C$3:$D$14,2,0)</f>
        <v>מרץ</v>
      </c>
      <c r="Q77" s="27" t="str">
        <f t="shared" si="10"/>
        <v>מרץ_2019</v>
      </c>
    </row>
    <row r="78" spans="1:17" x14ac:dyDescent="0.3">
      <c r="A78" s="9">
        <v>76</v>
      </c>
      <c r="B78" s="6">
        <f t="shared" si="11"/>
        <v>43536</v>
      </c>
      <c r="C78" s="7">
        <f>SUMIF('תנועות בנק'!$A:$A,$B78,'תנועות בנק'!E:E)</f>
        <v>0</v>
      </c>
      <c r="D78" s="7">
        <f>SUMIF('תנועות בנק'!$A:$A,$B78,'תנועות בנק'!F:F)</f>
        <v>0</v>
      </c>
      <c r="E78" s="7">
        <f t="shared" si="6"/>
        <v>0</v>
      </c>
      <c r="F78" s="7">
        <f t="shared" si="7"/>
        <v>10611</v>
      </c>
      <c r="G78" s="7">
        <f>-דשבורד!$F$5</f>
        <v>-20000</v>
      </c>
      <c r="N78" s="26">
        <f t="shared" si="8"/>
        <v>3</v>
      </c>
      <c r="O78" s="26">
        <f t="shared" si="9"/>
        <v>2019</v>
      </c>
      <c r="P78" s="27" t="str">
        <f>VLOOKUP(N78,'קובץ עזר - לא לגעת'!$C$3:$D$14,2,0)</f>
        <v>מרץ</v>
      </c>
      <c r="Q78" s="27" t="str">
        <f t="shared" si="10"/>
        <v>מרץ_2019</v>
      </c>
    </row>
    <row r="79" spans="1:17" x14ac:dyDescent="0.3">
      <c r="A79" s="9">
        <v>77</v>
      </c>
      <c r="B79" s="6">
        <f t="shared" si="11"/>
        <v>43537</v>
      </c>
      <c r="C79" s="7">
        <f>SUMIF('תנועות בנק'!$A:$A,$B79,'תנועות בנק'!E:E)</f>
        <v>0</v>
      </c>
      <c r="D79" s="7">
        <f>SUMIF('תנועות בנק'!$A:$A,$B79,'תנועות בנק'!F:F)</f>
        <v>0</v>
      </c>
      <c r="E79" s="7">
        <f t="shared" si="6"/>
        <v>0</v>
      </c>
      <c r="F79" s="7">
        <f t="shared" si="7"/>
        <v>10611</v>
      </c>
      <c r="G79" s="7">
        <f>-דשבורד!$F$5</f>
        <v>-20000</v>
      </c>
      <c r="N79" s="26">
        <f t="shared" si="8"/>
        <v>3</v>
      </c>
      <c r="O79" s="26">
        <f t="shared" si="9"/>
        <v>2019</v>
      </c>
      <c r="P79" s="27" t="str">
        <f>VLOOKUP(N79,'קובץ עזר - לא לגעת'!$C$3:$D$14,2,0)</f>
        <v>מרץ</v>
      </c>
      <c r="Q79" s="27" t="str">
        <f t="shared" si="10"/>
        <v>מרץ_2019</v>
      </c>
    </row>
    <row r="80" spans="1:17" x14ac:dyDescent="0.3">
      <c r="A80" s="9">
        <v>78</v>
      </c>
      <c r="B80" s="6">
        <f t="shared" si="11"/>
        <v>43538</v>
      </c>
      <c r="C80" s="7">
        <f>SUMIF('תנועות בנק'!$A:$A,$B80,'תנועות בנק'!E:E)</f>
        <v>0</v>
      </c>
      <c r="D80" s="7">
        <f>SUMIF('תנועות בנק'!$A:$A,$B80,'תנועות בנק'!F:F)</f>
        <v>0</v>
      </c>
      <c r="E80" s="7">
        <f t="shared" si="6"/>
        <v>0</v>
      </c>
      <c r="F80" s="7">
        <f t="shared" si="7"/>
        <v>10611</v>
      </c>
      <c r="G80" s="7">
        <f>-דשבורד!$F$5</f>
        <v>-20000</v>
      </c>
      <c r="N80" s="26">
        <f t="shared" si="8"/>
        <v>3</v>
      </c>
      <c r="O80" s="26">
        <f t="shared" si="9"/>
        <v>2019</v>
      </c>
      <c r="P80" s="27" t="str">
        <f>VLOOKUP(N80,'קובץ עזר - לא לגעת'!$C$3:$D$14,2,0)</f>
        <v>מרץ</v>
      </c>
      <c r="Q80" s="27" t="str">
        <f t="shared" si="10"/>
        <v>מרץ_2019</v>
      </c>
    </row>
    <row r="81" spans="1:17" x14ac:dyDescent="0.3">
      <c r="A81" s="9">
        <v>79</v>
      </c>
      <c r="B81" s="6">
        <f t="shared" si="11"/>
        <v>43539</v>
      </c>
      <c r="C81" s="7">
        <f>SUMIF('תנועות בנק'!$A:$A,$B81,'תנועות בנק'!E:E)</f>
        <v>0</v>
      </c>
      <c r="D81" s="7">
        <f>SUMIF('תנועות בנק'!$A:$A,$B81,'תנועות בנק'!F:F)</f>
        <v>0</v>
      </c>
      <c r="E81" s="7">
        <f t="shared" si="6"/>
        <v>0</v>
      </c>
      <c r="F81" s="7">
        <f t="shared" si="7"/>
        <v>10611</v>
      </c>
      <c r="G81" s="7">
        <f>-דשבורד!$F$5</f>
        <v>-20000</v>
      </c>
      <c r="N81" s="26">
        <f t="shared" si="8"/>
        <v>3</v>
      </c>
      <c r="O81" s="26">
        <f t="shared" si="9"/>
        <v>2019</v>
      </c>
      <c r="P81" s="27" t="str">
        <f>VLOOKUP(N81,'קובץ עזר - לא לגעת'!$C$3:$D$14,2,0)</f>
        <v>מרץ</v>
      </c>
      <c r="Q81" s="27" t="str">
        <f t="shared" si="10"/>
        <v>מרץ_2019</v>
      </c>
    </row>
    <row r="82" spans="1:17" x14ac:dyDescent="0.3">
      <c r="A82" s="9">
        <v>80</v>
      </c>
      <c r="B82" s="6">
        <f t="shared" si="11"/>
        <v>43540</v>
      </c>
      <c r="C82" s="7">
        <f>SUMIF('תנועות בנק'!$A:$A,$B82,'תנועות בנק'!E:E)</f>
        <v>0</v>
      </c>
      <c r="D82" s="7">
        <f>SUMIF('תנועות בנק'!$A:$A,$B82,'תנועות בנק'!F:F)</f>
        <v>0</v>
      </c>
      <c r="E82" s="7">
        <f t="shared" si="6"/>
        <v>0</v>
      </c>
      <c r="F82" s="7">
        <f t="shared" si="7"/>
        <v>10611</v>
      </c>
      <c r="G82" s="7">
        <f>-דשבורד!$F$5</f>
        <v>-20000</v>
      </c>
      <c r="N82" s="26">
        <f t="shared" si="8"/>
        <v>3</v>
      </c>
      <c r="O82" s="26">
        <f t="shared" si="9"/>
        <v>2019</v>
      </c>
      <c r="P82" s="27" t="str">
        <f>VLOOKUP(N82,'קובץ עזר - לא לגעת'!$C$3:$D$14,2,0)</f>
        <v>מרץ</v>
      </c>
      <c r="Q82" s="27" t="str">
        <f t="shared" si="10"/>
        <v>מרץ_2019</v>
      </c>
    </row>
    <row r="83" spans="1:17" x14ac:dyDescent="0.3">
      <c r="A83" s="9">
        <v>81</v>
      </c>
      <c r="B83" s="6">
        <f t="shared" si="11"/>
        <v>43541</v>
      </c>
      <c r="C83" s="7">
        <f>SUMIF('תנועות בנק'!$A:$A,$B83,'תנועות בנק'!E:E)</f>
        <v>0</v>
      </c>
      <c r="D83" s="7">
        <f>SUMIF('תנועות בנק'!$A:$A,$B83,'תנועות בנק'!F:F)</f>
        <v>0</v>
      </c>
      <c r="E83" s="7">
        <f t="shared" si="6"/>
        <v>0</v>
      </c>
      <c r="F83" s="7">
        <f t="shared" si="7"/>
        <v>10611</v>
      </c>
      <c r="G83" s="7">
        <f>-דשבורד!$F$5</f>
        <v>-20000</v>
      </c>
      <c r="N83" s="26">
        <f t="shared" si="8"/>
        <v>3</v>
      </c>
      <c r="O83" s="26">
        <f t="shared" si="9"/>
        <v>2019</v>
      </c>
      <c r="P83" s="27" t="str">
        <f>VLOOKUP(N83,'קובץ עזר - לא לגעת'!$C$3:$D$14,2,0)</f>
        <v>מרץ</v>
      </c>
      <c r="Q83" s="27" t="str">
        <f t="shared" si="10"/>
        <v>מרץ_2019</v>
      </c>
    </row>
    <row r="84" spans="1:17" x14ac:dyDescent="0.3">
      <c r="A84" s="9">
        <v>82</v>
      </c>
      <c r="B84" s="6">
        <f t="shared" si="11"/>
        <v>43542</v>
      </c>
      <c r="C84" s="7">
        <f>SUMIF('תנועות בנק'!$A:$A,$B84,'תנועות בנק'!E:E)</f>
        <v>0</v>
      </c>
      <c r="D84" s="7">
        <f>SUMIF('תנועות בנק'!$A:$A,$B84,'תנועות בנק'!F:F)</f>
        <v>0</v>
      </c>
      <c r="E84" s="7">
        <f t="shared" si="6"/>
        <v>0</v>
      </c>
      <c r="F84" s="7">
        <f t="shared" si="7"/>
        <v>10611</v>
      </c>
      <c r="G84" s="7">
        <f>-דשבורד!$F$5</f>
        <v>-20000</v>
      </c>
      <c r="N84" s="26">
        <f t="shared" si="8"/>
        <v>3</v>
      </c>
      <c r="O84" s="26">
        <f t="shared" si="9"/>
        <v>2019</v>
      </c>
      <c r="P84" s="27" t="str">
        <f>VLOOKUP(N84,'קובץ עזר - לא לגעת'!$C$3:$D$14,2,0)</f>
        <v>מרץ</v>
      </c>
      <c r="Q84" s="27" t="str">
        <f t="shared" si="10"/>
        <v>מרץ_2019</v>
      </c>
    </row>
    <row r="85" spans="1:17" x14ac:dyDescent="0.3">
      <c r="A85" s="9">
        <v>83</v>
      </c>
      <c r="B85" s="6">
        <f t="shared" si="11"/>
        <v>43543</v>
      </c>
      <c r="C85" s="7">
        <f>SUMIF('תנועות בנק'!$A:$A,$B85,'תנועות בנק'!E:E)</f>
        <v>0</v>
      </c>
      <c r="D85" s="7">
        <f>SUMIF('תנועות בנק'!$A:$A,$B85,'תנועות בנק'!F:F)</f>
        <v>0</v>
      </c>
      <c r="E85" s="7">
        <f t="shared" si="6"/>
        <v>0</v>
      </c>
      <c r="F85" s="7">
        <f t="shared" si="7"/>
        <v>10611</v>
      </c>
      <c r="G85" s="7">
        <f>-דשבורד!$F$5</f>
        <v>-20000</v>
      </c>
      <c r="N85" s="26">
        <f t="shared" si="8"/>
        <v>3</v>
      </c>
      <c r="O85" s="26">
        <f t="shared" si="9"/>
        <v>2019</v>
      </c>
      <c r="P85" s="27" t="str">
        <f>VLOOKUP(N85,'קובץ עזר - לא לגעת'!$C$3:$D$14,2,0)</f>
        <v>מרץ</v>
      </c>
      <c r="Q85" s="27" t="str">
        <f t="shared" si="10"/>
        <v>מרץ_2019</v>
      </c>
    </row>
    <row r="86" spans="1:17" x14ac:dyDescent="0.3">
      <c r="A86" s="9">
        <v>84</v>
      </c>
      <c r="B86" s="6">
        <f t="shared" si="11"/>
        <v>43544</v>
      </c>
      <c r="C86" s="7">
        <f>SUMIF('תנועות בנק'!$A:$A,$B86,'תנועות בנק'!E:E)</f>
        <v>0</v>
      </c>
      <c r="D86" s="7">
        <f>SUMIF('תנועות בנק'!$A:$A,$B86,'תנועות בנק'!F:F)</f>
        <v>0</v>
      </c>
      <c r="E86" s="7">
        <f t="shared" si="6"/>
        <v>0</v>
      </c>
      <c r="F86" s="7">
        <f t="shared" si="7"/>
        <v>10611</v>
      </c>
      <c r="G86" s="7">
        <f>-דשבורד!$F$5</f>
        <v>-20000</v>
      </c>
      <c r="N86" s="26">
        <f t="shared" si="8"/>
        <v>3</v>
      </c>
      <c r="O86" s="26">
        <f t="shared" si="9"/>
        <v>2019</v>
      </c>
      <c r="P86" s="27" t="str">
        <f>VLOOKUP(N86,'קובץ עזר - לא לגעת'!$C$3:$D$14,2,0)</f>
        <v>מרץ</v>
      </c>
      <c r="Q86" s="27" t="str">
        <f t="shared" si="10"/>
        <v>מרץ_2019</v>
      </c>
    </row>
    <row r="87" spans="1:17" x14ac:dyDescent="0.3">
      <c r="A87" s="9">
        <v>85</v>
      </c>
      <c r="B87" s="6">
        <f t="shared" si="11"/>
        <v>43545</v>
      </c>
      <c r="C87" s="7">
        <f>SUMIF('תנועות בנק'!$A:$A,$B87,'תנועות בנק'!E:E)</f>
        <v>0</v>
      </c>
      <c r="D87" s="7">
        <f>SUMIF('תנועות בנק'!$A:$A,$B87,'תנועות בנק'!F:F)</f>
        <v>0</v>
      </c>
      <c r="E87" s="7">
        <f t="shared" si="6"/>
        <v>0</v>
      </c>
      <c r="F87" s="7">
        <f t="shared" si="7"/>
        <v>10611</v>
      </c>
      <c r="G87" s="7">
        <f>-דשבורד!$F$5</f>
        <v>-20000</v>
      </c>
      <c r="N87" s="26">
        <f t="shared" si="8"/>
        <v>3</v>
      </c>
      <c r="O87" s="26">
        <f t="shared" si="9"/>
        <v>2019</v>
      </c>
      <c r="P87" s="27" t="str">
        <f>VLOOKUP(N87,'קובץ עזר - לא לגעת'!$C$3:$D$14,2,0)</f>
        <v>מרץ</v>
      </c>
      <c r="Q87" s="27" t="str">
        <f t="shared" si="10"/>
        <v>מרץ_2019</v>
      </c>
    </row>
    <row r="88" spans="1:17" x14ac:dyDescent="0.3">
      <c r="A88" s="9">
        <v>86</v>
      </c>
      <c r="B88" s="6">
        <f t="shared" si="11"/>
        <v>43546</v>
      </c>
      <c r="C88" s="7">
        <f>SUMIF('תנועות בנק'!$A:$A,$B88,'תנועות בנק'!E:E)</f>
        <v>0</v>
      </c>
      <c r="D88" s="7">
        <f>SUMIF('תנועות בנק'!$A:$A,$B88,'תנועות בנק'!F:F)</f>
        <v>0</v>
      </c>
      <c r="E88" s="7">
        <f t="shared" si="6"/>
        <v>0</v>
      </c>
      <c r="F88" s="7">
        <f t="shared" si="7"/>
        <v>10611</v>
      </c>
      <c r="G88" s="7">
        <f>-דשבורד!$F$5</f>
        <v>-20000</v>
      </c>
      <c r="N88" s="26">
        <f t="shared" si="8"/>
        <v>3</v>
      </c>
      <c r="O88" s="26">
        <f t="shared" si="9"/>
        <v>2019</v>
      </c>
      <c r="P88" s="27" t="str">
        <f>VLOOKUP(N88,'קובץ עזר - לא לגעת'!$C$3:$D$14,2,0)</f>
        <v>מרץ</v>
      </c>
      <c r="Q88" s="27" t="str">
        <f t="shared" si="10"/>
        <v>מרץ_2019</v>
      </c>
    </row>
    <row r="89" spans="1:17" x14ac:dyDescent="0.3">
      <c r="A89" s="9">
        <v>87</v>
      </c>
      <c r="B89" s="6">
        <f t="shared" si="11"/>
        <v>43547</v>
      </c>
      <c r="C89" s="7">
        <f>SUMIF('תנועות בנק'!$A:$A,$B89,'תנועות בנק'!E:E)</f>
        <v>0</v>
      </c>
      <c r="D89" s="7">
        <f>SUMIF('תנועות בנק'!$A:$A,$B89,'תנועות בנק'!F:F)</f>
        <v>0</v>
      </c>
      <c r="E89" s="7">
        <f t="shared" si="6"/>
        <v>0</v>
      </c>
      <c r="F89" s="7">
        <f t="shared" si="7"/>
        <v>10611</v>
      </c>
      <c r="G89" s="7">
        <f>-דשבורד!$F$5</f>
        <v>-20000</v>
      </c>
      <c r="N89" s="26">
        <f t="shared" si="8"/>
        <v>3</v>
      </c>
      <c r="O89" s="26">
        <f t="shared" si="9"/>
        <v>2019</v>
      </c>
      <c r="P89" s="27" t="str">
        <f>VLOOKUP(N89,'קובץ עזר - לא לגעת'!$C$3:$D$14,2,0)</f>
        <v>מרץ</v>
      </c>
      <c r="Q89" s="27" t="str">
        <f t="shared" si="10"/>
        <v>מרץ_2019</v>
      </c>
    </row>
    <row r="90" spans="1:17" x14ac:dyDescent="0.3">
      <c r="A90" s="9">
        <v>88</v>
      </c>
      <c r="B90" s="6">
        <f t="shared" si="11"/>
        <v>43548</v>
      </c>
      <c r="C90" s="7">
        <f>SUMIF('תנועות בנק'!$A:$A,$B90,'תנועות בנק'!E:E)</f>
        <v>0</v>
      </c>
      <c r="D90" s="7">
        <f>SUMIF('תנועות בנק'!$A:$A,$B90,'תנועות בנק'!F:F)</f>
        <v>0</v>
      </c>
      <c r="E90" s="7">
        <f t="shared" si="6"/>
        <v>0</v>
      </c>
      <c r="F90" s="7">
        <f t="shared" si="7"/>
        <v>10611</v>
      </c>
      <c r="G90" s="7">
        <f>-דשבורד!$F$5</f>
        <v>-20000</v>
      </c>
      <c r="N90" s="26">
        <f t="shared" si="8"/>
        <v>3</v>
      </c>
      <c r="O90" s="26">
        <f t="shared" si="9"/>
        <v>2019</v>
      </c>
      <c r="P90" s="27" t="str">
        <f>VLOOKUP(N90,'קובץ עזר - לא לגעת'!$C$3:$D$14,2,0)</f>
        <v>מרץ</v>
      </c>
      <c r="Q90" s="27" t="str">
        <f t="shared" si="10"/>
        <v>מרץ_2019</v>
      </c>
    </row>
    <row r="91" spans="1:17" x14ac:dyDescent="0.3">
      <c r="A91" s="9">
        <v>89</v>
      </c>
      <c r="B91" s="6">
        <f t="shared" si="11"/>
        <v>43549</v>
      </c>
      <c r="C91" s="7">
        <f>SUMIF('תנועות בנק'!$A:$A,$B91,'תנועות בנק'!E:E)</f>
        <v>0</v>
      </c>
      <c r="D91" s="7">
        <f>SUMIF('תנועות בנק'!$A:$A,$B91,'תנועות בנק'!F:F)</f>
        <v>0</v>
      </c>
      <c r="E91" s="7">
        <f t="shared" si="6"/>
        <v>0</v>
      </c>
      <c r="F91" s="7">
        <f t="shared" si="7"/>
        <v>10611</v>
      </c>
      <c r="G91" s="7">
        <f>-דשבורד!$F$5</f>
        <v>-20000</v>
      </c>
      <c r="N91" s="26">
        <f t="shared" si="8"/>
        <v>3</v>
      </c>
      <c r="O91" s="26">
        <f t="shared" si="9"/>
        <v>2019</v>
      </c>
      <c r="P91" s="27" t="str">
        <f>VLOOKUP(N91,'קובץ עזר - לא לגעת'!$C$3:$D$14,2,0)</f>
        <v>מרץ</v>
      </c>
      <c r="Q91" s="27" t="str">
        <f t="shared" si="10"/>
        <v>מרץ_2019</v>
      </c>
    </row>
    <row r="92" spans="1:17" x14ac:dyDescent="0.3">
      <c r="A92" s="9">
        <v>90</v>
      </c>
      <c r="B92" s="6">
        <f t="shared" si="11"/>
        <v>43550</v>
      </c>
      <c r="C92" s="7">
        <f>SUMIF('תנועות בנק'!$A:$A,$B92,'תנועות בנק'!E:E)</f>
        <v>0</v>
      </c>
      <c r="D92" s="7">
        <f>SUMIF('תנועות בנק'!$A:$A,$B92,'תנועות בנק'!F:F)</f>
        <v>0</v>
      </c>
      <c r="E92" s="7">
        <f t="shared" si="6"/>
        <v>0</v>
      </c>
      <c r="F92" s="7">
        <f t="shared" si="7"/>
        <v>10611</v>
      </c>
      <c r="G92" s="7">
        <f>-דשבורד!$F$5</f>
        <v>-20000</v>
      </c>
      <c r="N92" s="26">
        <f t="shared" si="8"/>
        <v>3</v>
      </c>
      <c r="O92" s="26">
        <f t="shared" si="9"/>
        <v>2019</v>
      </c>
      <c r="P92" s="27" t="str">
        <f>VLOOKUP(N92,'קובץ עזר - לא לגעת'!$C$3:$D$14,2,0)</f>
        <v>מרץ</v>
      </c>
      <c r="Q92" s="27" t="str">
        <f t="shared" si="10"/>
        <v>מרץ_2019</v>
      </c>
    </row>
    <row r="93" spans="1:17" x14ac:dyDescent="0.3">
      <c r="A93" s="9">
        <v>91</v>
      </c>
      <c r="B93" s="6">
        <f t="shared" si="11"/>
        <v>43551</v>
      </c>
      <c r="C93" s="7">
        <f>SUMIF('תנועות בנק'!$A:$A,$B93,'תנועות בנק'!E:E)</f>
        <v>0</v>
      </c>
      <c r="D93" s="7">
        <f>SUMIF('תנועות בנק'!$A:$A,$B93,'תנועות בנק'!F:F)</f>
        <v>0</v>
      </c>
      <c r="E93" s="7">
        <f t="shared" si="6"/>
        <v>0</v>
      </c>
      <c r="F93" s="7">
        <f t="shared" si="7"/>
        <v>10611</v>
      </c>
      <c r="G93" s="7">
        <f>-דשבורד!$F$5</f>
        <v>-20000</v>
      </c>
      <c r="N93" s="26">
        <f t="shared" si="8"/>
        <v>3</v>
      </c>
      <c r="O93" s="26">
        <f t="shared" si="9"/>
        <v>2019</v>
      </c>
      <c r="P93" s="27" t="str">
        <f>VLOOKUP(N93,'קובץ עזר - לא לגעת'!$C$3:$D$14,2,0)</f>
        <v>מרץ</v>
      </c>
      <c r="Q93" s="27" t="str">
        <f t="shared" si="10"/>
        <v>מרץ_2019</v>
      </c>
    </row>
    <row r="94" spans="1:17" x14ac:dyDescent="0.3">
      <c r="A94" s="9">
        <v>92</v>
      </c>
      <c r="B94" s="6">
        <f t="shared" si="11"/>
        <v>43552</v>
      </c>
      <c r="C94" s="7">
        <f>SUMIF('תנועות בנק'!$A:$A,$B94,'תנועות בנק'!E:E)</f>
        <v>0</v>
      </c>
      <c r="D94" s="7">
        <f>SUMIF('תנועות בנק'!$A:$A,$B94,'תנועות בנק'!F:F)</f>
        <v>0</v>
      </c>
      <c r="E94" s="7">
        <f t="shared" si="6"/>
        <v>0</v>
      </c>
      <c r="F94" s="7">
        <f t="shared" si="7"/>
        <v>10611</v>
      </c>
      <c r="G94" s="7">
        <f>-דשבורד!$F$5</f>
        <v>-20000</v>
      </c>
      <c r="N94" s="26">
        <f t="shared" si="8"/>
        <v>3</v>
      </c>
      <c r="O94" s="26">
        <f t="shared" si="9"/>
        <v>2019</v>
      </c>
      <c r="P94" s="27" t="str">
        <f>VLOOKUP(N94,'קובץ עזר - לא לגעת'!$C$3:$D$14,2,0)</f>
        <v>מרץ</v>
      </c>
      <c r="Q94" s="27" t="str">
        <f t="shared" si="10"/>
        <v>מרץ_2019</v>
      </c>
    </row>
    <row r="95" spans="1:17" x14ac:dyDescent="0.3">
      <c r="A95" s="9">
        <v>93</v>
      </c>
      <c r="B95" s="6">
        <f t="shared" si="11"/>
        <v>43553</v>
      </c>
      <c r="C95" s="7">
        <f>SUMIF('תנועות בנק'!$A:$A,$B95,'תנועות בנק'!E:E)</f>
        <v>0</v>
      </c>
      <c r="D95" s="7">
        <f>SUMIF('תנועות בנק'!$A:$A,$B95,'תנועות בנק'!F:F)</f>
        <v>0</v>
      </c>
      <c r="E95" s="7">
        <f t="shared" si="6"/>
        <v>0</v>
      </c>
      <c r="F95" s="7">
        <f t="shared" si="7"/>
        <v>10611</v>
      </c>
      <c r="G95" s="7">
        <f>-דשבורד!$F$5</f>
        <v>-20000</v>
      </c>
      <c r="N95" s="26">
        <f t="shared" si="8"/>
        <v>3</v>
      </c>
      <c r="O95" s="26">
        <f t="shared" si="9"/>
        <v>2019</v>
      </c>
      <c r="P95" s="27" t="str">
        <f>VLOOKUP(N95,'קובץ עזר - לא לגעת'!$C$3:$D$14,2,0)</f>
        <v>מרץ</v>
      </c>
      <c r="Q95" s="27" t="str">
        <f t="shared" si="10"/>
        <v>מרץ_2019</v>
      </c>
    </row>
    <row r="96" spans="1:17" x14ac:dyDescent="0.3">
      <c r="A96" s="9">
        <v>94</v>
      </c>
      <c r="B96" s="6">
        <f t="shared" si="11"/>
        <v>43554</v>
      </c>
      <c r="C96" s="7">
        <f>SUMIF('תנועות בנק'!$A:$A,$B96,'תנועות בנק'!E:E)</f>
        <v>0</v>
      </c>
      <c r="D96" s="7">
        <f>SUMIF('תנועות בנק'!$A:$A,$B96,'תנועות בנק'!F:F)</f>
        <v>0</v>
      </c>
      <c r="E96" s="7">
        <f t="shared" si="6"/>
        <v>0</v>
      </c>
      <c r="F96" s="7">
        <f t="shared" si="7"/>
        <v>10611</v>
      </c>
      <c r="G96" s="7">
        <f>-דשבורד!$F$5</f>
        <v>-20000</v>
      </c>
      <c r="N96" s="26">
        <f t="shared" si="8"/>
        <v>3</v>
      </c>
      <c r="O96" s="26">
        <f t="shared" si="9"/>
        <v>2019</v>
      </c>
      <c r="P96" s="27" t="str">
        <f>VLOOKUP(N96,'קובץ עזר - לא לגעת'!$C$3:$D$14,2,0)</f>
        <v>מרץ</v>
      </c>
      <c r="Q96" s="27" t="str">
        <f t="shared" si="10"/>
        <v>מרץ_2019</v>
      </c>
    </row>
    <row r="97" spans="1:17" x14ac:dyDescent="0.3">
      <c r="A97" s="9">
        <v>95</v>
      </c>
      <c r="B97" s="6">
        <f t="shared" si="11"/>
        <v>43555</v>
      </c>
      <c r="C97" s="7">
        <f>SUMIF('תנועות בנק'!$A:$A,$B97,'תנועות בנק'!E:E)</f>
        <v>0</v>
      </c>
      <c r="D97" s="7">
        <f>SUMIF('תנועות בנק'!$A:$A,$B97,'תנועות בנק'!F:F)</f>
        <v>0</v>
      </c>
      <c r="E97" s="7">
        <f t="shared" si="6"/>
        <v>0</v>
      </c>
      <c r="F97" s="7">
        <f t="shared" si="7"/>
        <v>10611</v>
      </c>
      <c r="G97" s="7">
        <f>-דשבורד!$F$5</f>
        <v>-20000</v>
      </c>
      <c r="N97" s="26">
        <f t="shared" si="8"/>
        <v>3</v>
      </c>
      <c r="O97" s="26">
        <f t="shared" si="9"/>
        <v>2019</v>
      </c>
      <c r="P97" s="27" t="str">
        <f>VLOOKUP(N97,'קובץ עזר - לא לגעת'!$C$3:$D$14,2,0)</f>
        <v>מרץ</v>
      </c>
      <c r="Q97" s="27" t="str">
        <f t="shared" si="10"/>
        <v>מרץ_2019</v>
      </c>
    </row>
    <row r="98" spans="1:17" x14ac:dyDescent="0.3">
      <c r="A98" s="9">
        <v>96</v>
      </c>
      <c r="B98" s="6">
        <f t="shared" si="11"/>
        <v>43556</v>
      </c>
      <c r="C98" s="7">
        <f>SUMIF('תנועות בנק'!$A:$A,$B98,'תנועות בנק'!E:E)</f>
        <v>0</v>
      </c>
      <c r="D98" s="7">
        <f>SUMIF('תנועות בנק'!$A:$A,$B98,'תנועות בנק'!F:F)</f>
        <v>0</v>
      </c>
      <c r="E98" s="7">
        <f t="shared" si="6"/>
        <v>0</v>
      </c>
      <c r="F98" s="7">
        <f t="shared" si="7"/>
        <v>10611</v>
      </c>
      <c r="G98" s="7">
        <f>-דשבורד!$F$5</f>
        <v>-20000</v>
      </c>
      <c r="N98" s="26">
        <f t="shared" si="8"/>
        <v>4</v>
      </c>
      <c r="O98" s="26">
        <f t="shared" si="9"/>
        <v>2019</v>
      </c>
      <c r="P98" s="27" t="str">
        <f>VLOOKUP(N98,'קובץ עזר - לא לגעת'!$C$3:$D$14,2,0)</f>
        <v>אפריל</v>
      </c>
      <c r="Q98" s="27" t="str">
        <f t="shared" si="10"/>
        <v>אפריל_2019</v>
      </c>
    </row>
    <row r="99" spans="1:17" x14ac:dyDescent="0.3">
      <c r="A99" s="9">
        <v>97</v>
      </c>
      <c r="B99" s="6">
        <f t="shared" si="11"/>
        <v>43557</v>
      </c>
      <c r="C99" s="7">
        <f>SUMIF('תנועות בנק'!$A:$A,$B99,'תנועות בנק'!E:E)</f>
        <v>0</v>
      </c>
      <c r="D99" s="7">
        <f>SUMIF('תנועות בנק'!$A:$A,$B99,'תנועות בנק'!F:F)</f>
        <v>0</v>
      </c>
      <c r="E99" s="7">
        <f t="shared" si="6"/>
        <v>0</v>
      </c>
      <c r="F99" s="7">
        <f t="shared" si="7"/>
        <v>10611</v>
      </c>
      <c r="G99" s="7">
        <f>-דשבורד!$F$5</f>
        <v>-20000</v>
      </c>
      <c r="N99" s="26">
        <f t="shared" si="8"/>
        <v>4</v>
      </c>
      <c r="O99" s="26">
        <f t="shared" si="9"/>
        <v>2019</v>
      </c>
      <c r="P99" s="27" t="str">
        <f>VLOOKUP(N99,'קובץ עזר - לא לגעת'!$C$3:$D$14,2,0)</f>
        <v>אפריל</v>
      </c>
      <c r="Q99" s="27" t="str">
        <f t="shared" si="10"/>
        <v>אפריל_2019</v>
      </c>
    </row>
    <row r="100" spans="1:17" x14ac:dyDescent="0.3">
      <c r="A100" s="9">
        <v>98</v>
      </c>
      <c r="B100" s="6">
        <f t="shared" si="11"/>
        <v>43558</v>
      </c>
      <c r="C100" s="7">
        <f>SUMIF('תנועות בנק'!$A:$A,$B100,'תנועות בנק'!E:E)</f>
        <v>0</v>
      </c>
      <c r="D100" s="7">
        <f>SUMIF('תנועות בנק'!$A:$A,$B100,'תנועות בנק'!F:F)</f>
        <v>0</v>
      </c>
      <c r="E100" s="7">
        <f t="shared" si="6"/>
        <v>0</v>
      </c>
      <c r="F100" s="7">
        <f t="shared" si="7"/>
        <v>10611</v>
      </c>
      <c r="G100" s="7">
        <f>-דשבורד!$F$5</f>
        <v>-20000</v>
      </c>
      <c r="N100" s="26">
        <f t="shared" si="8"/>
        <v>4</v>
      </c>
      <c r="O100" s="26">
        <f t="shared" si="9"/>
        <v>2019</v>
      </c>
      <c r="P100" s="27" t="str">
        <f>VLOOKUP(N100,'קובץ עזר - לא לגעת'!$C$3:$D$14,2,0)</f>
        <v>אפריל</v>
      </c>
      <c r="Q100" s="27" t="str">
        <f t="shared" si="10"/>
        <v>אפריל_2019</v>
      </c>
    </row>
    <row r="101" spans="1:17" x14ac:dyDescent="0.3">
      <c r="A101" s="9">
        <v>99</v>
      </c>
      <c r="B101" s="6">
        <f t="shared" si="11"/>
        <v>43559</v>
      </c>
      <c r="C101" s="7">
        <f>SUMIF('תנועות בנק'!$A:$A,$B101,'תנועות בנק'!E:E)</f>
        <v>0</v>
      </c>
      <c r="D101" s="7">
        <f>SUMIF('תנועות בנק'!$A:$A,$B101,'תנועות בנק'!F:F)</f>
        <v>0</v>
      </c>
      <c r="E101" s="7">
        <f t="shared" si="6"/>
        <v>0</v>
      </c>
      <c r="F101" s="7">
        <f t="shared" si="7"/>
        <v>10611</v>
      </c>
      <c r="G101" s="7">
        <f>-דשבורד!$F$5</f>
        <v>-20000</v>
      </c>
      <c r="N101" s="26">
        <f t="shared" si="8"/>
        <v>4</v>
      </c>
      <c r="O101" s="26">
        <f t="shared" si="9"/>
        <v>2019</v>
      </c>
      <c r="P101" s="27" t="str">
        <f>VLOOKUP(N101,'קובץ עזר - לא לגעת'!$C$3:$D$14,2,0)</f>
        <v>אפריל</v>
      </c>
      <c r="Q101" s="27" t="str">
        <f t="shared" si="10"/>
        <v>אפריל_2019</v>
      </c>
    </row>
    <row r="102" spans="1:17" x14ac:dyDescent="0.3">
      <c r="A102" s="9">
        <v>100</v>
      </c>
      <c r="B102" s="6">
        <f t="shared" si="11"/>
        <v>43560</v>
      </c>
      <c r="C102" s="7">
        <f>SUMIF('תנועות בנק'!$A:$A,$B102,'תנועות בנק'!E:E)</f>
        <v>0</v>
      </c>
      <c r="D102" s="7">
        <f>SUMIF('תנועות בנק'!$A:$A,$B102,'תנועות בנק'!F:F)</f>
        <v>8000</v>
      </c>
      <c r="E102" s="7">
        <f t="shared" si="6"/>
        <v>-8000</v>
      </c>
      <c r="F102" s="7">
        <f t="shared" si="7"/>
        <v>2611</v>
      </c>
      <c r="G102" s="7">
        <f>-דשבורד!$F$5</f>
        <v>-20000</v>
      </c>
      <c r="N102" s="26">
        <f t="shared" si="8"/>
        <v>4</v>
      </c>
      <c r="O102" s="26">
        <f t="shared" si="9"/>
        <v>2019</v>
      </c>
      <c r="P102" s="27" t="str">
        <f>VLOOKUP(N102,'קובץ עזר - לא לגעת'!$C$3:$D$14,2,0)</f>
        <v>אפריל</v>
      </c>
      <c r="Q102" s="27" t="str">
        <f t="shared" si="10"/>
        <v>אפריל_2019</v>
      </c>
    </row>
    <row r="103" spans="1:17" x14ac:dyDescent="0.3">
      <c r="A103" s="9">
        <v>101</v>
      </c>
      <c r="B103" s="6">
        <f t="shared" si="11"/>
        <v>43561</v>
      </c>
      <c r="C103" s="7">
        <f>SUMIF('תנועות בנק'!$A:$A,$B103,'תנועות בנק'!E:E)</f>
        <v>0</v>
      </c>
      <c r="D103" s="7">
        <f>SUMIF('תנועות בנק'!$A:$A,$B103,'תנועות בנק'!F:F)</f>
        <v>0</v>
      </c>
      <c r="E103" s="7">
        <f t="shared" si="6"/>
        <v>0</v>
      </c>
      <c r="F103" s="7">
        <f t="shared" si="7"/>
        <v>2611</v>
      </c>
      <c r="G103" s="7">
        <f>-דשבורד!$F$5</f>
        <v>-20000</v>
      </c>
      <c r="N103" s="26">
        <f t="shared" si="8"/>
        <v>4</v>
      </c>
      <c r="O103" s="26">
        <f t="shared" si="9"/>
        <v>2019</v>
      </c>
      <c r="P103" s="27" t="str">
        <f>VLOOKUP(N103,'קובץ עזר - לא לגעת'!$C$3:$D$14,2,0)</f>
        <v>אפריל</v>
      </c>
      <c r="Q103" s="27" t="str">
        <f t="shared" si="10"/>
        <v>אפריל_2019</v>
      </c>
    </row>
    <row r="104" spans="1:17" x14ac:dyDescent="0.3">
      <c r="A104" s="9">
        <v>102</v>
      </c>
      <c r="B104" s="6">
        <f t="shared" si="11"/>
        <v>43562</v>
      </c>
      <c r="C104" s="7">
        <f>SUMIF('תנועות בנק'!$A:$A,$B104,'תנועות בנק'!E:E)</f>
        <v>0</v>
      </c>
      <c r="D104" s="7">
        <f>SUMIF('תנועות בנק'!$A:$A,$B104,'תנועות בנק'!F:F)</f>
        <v>0</v>
      </c>
      <c r="E104" s="7">
        <f t="shared" si="6"/>
        <v>0</v>
      </c>
      <c r="F104" s="7">
        <f t="shared" si="7"/>
        <v>2611</v>
      </c>
      <c r="G104" s="7">
        <f>-דשבורד!$F$5</f>
        <v>-20000</v>
      </c>
      <c r="N104" s="26">
        <f t="shared" si="8"/>
        <v>4</v>
      </c>
      <c r="O104" s="26">
        <f t="shared" si="9"/>
        <v>2019</v>
      </c>
      <c r="P104" s="27" t="str">
        <f>VLOOKUP(N104,'קובץ עזר - לא לגעת'!$C$3:$D$14,2,0)</f>
        <v>אפריל</v>
      </c>
      <c r="Q104" s="27" t="str">
        <f t="shared" si="10"/>
        <v>אפריל_2019</v>
      </c>
    </row>
    <row r="105" spans="1:17" x14ac:dyDescent="0.3">
      <c r="A105" s="9">
        <v>103</v>
      </c>
      <c r="B105" s="6">
        <f t="shared" si="11"/>
        <v>43563</v>
      </c>
      <c r="C105" s="7">
        <f>SUMIF('תנועות בנק'!$A:$A,$B105,'תנועות בנק'!E:E)</f>
        <v>0</v>
      </c>
      <c r="D105" s="7">
        <f>SUMIF('תנועות בנק'!$A:$A,$B105,'תנועות בנק'!F:F)</f>
        <v>0</v>
      </c>
      <c r="E105" s="7">
        <f t="shared" si="6"/>
        <v>0</v>
      </c>
      <c r="F105" s="7">
        <f t="shared" si="7"/>
        <v>2611</v>
      </c>
      <c r="G105" s="7">
        <f>-דשבורד!$F$5</f>
        <v>-20000</v>
      </c>
      <c r="N105" s="26">
        <f t="shared" si="8"/>
        <v>4</v>
      </c>
      <c r="O105" s="26">
        <f t="shared" si="9"/>
        <v>2019</v>
      </c>
      <c r="P105" s="27" t="str">
        <f>VLOOKUP(N105,'קובץ עזר - לא לגעת'!$C$3:$D$14,2,0)</f>
        <v>אפריל</v>
      </c>
      <c r="Q105" s="27" t="str">
        <f t="shared" si="10"/>
        <v>אפריל_2019</v>
      </c>
    </row>
    <row r="106" spans="1:17" x14ac:dyDescent="0.3">
      <c r="A106" s="9">
        <v>104</v>
      </c>
      <c r="B106" s="6">
        <f t="shared" si="11"/>
        <v>43564</v>
      </c>
      <c r="C106" s="7">
        <f>SUMIF('תנועות בנק'!$A:$A,$B106,'תנועות בנק'!E:E)</f>
        <v>0</v>
      </c>
      <c r="D106" s="7">
        <f>SUMIF('תנועות בנק'!$A:$A,$B106,'תנועות בנק'!F:F)</f>
        <v>0</v>
      </c>
      <c r="E106" s="7">
        <f t="shared" si="6"/>
        <v>0</v>
      </c>
      <c r="F106" s="7">
        <f t="shared" si="7"/>
        <v>2611</v>
      </c>
      <c r="G106" s="7">
        <f>-דשבורד!$F$5</f>
        <v>-20000</v>
      </c>
      <c r="N106" s="26">
        <f t="shared" si="8"/>
        <v>4</v>
      </c>
      <c r="O106" s="26">
        <f t="shared" si="9"/>
        <v>2019</v>
      </c>
      <c r="P106" s="27" t="str">
        <f>VLOOKUP(N106,'קובץ עזר - לא לגעת'!$C$3:$D$14,2,0)</f>
        <v>אפריל</v>
      </c>
      <c r="Q106" s="27" t="str">
        <f t="shared" si="10"/>
        <v>אפריל_2019</v>
      </c>
    </row>
    <row r="107" spans="1:17" x14ac:dyDescent="0.3">
      <c r="A107" s="9">
        <v>105</v>
      </c>
      <c r="B107" s="6">
        <f t="shared" si="11"/>
        <v>43565</v>
      </c>
      <c r="C107" s="7">
        <f>SUMIF('תנועות בנק'!$A:$A,$B107,'תנועות בנק'!E:E)</f>
        <v>2500</v>
      </c>
      <c r="D107" s="7">
        <f>SUMIF('תנועות בנק'!$A:$A,$B107,'תנועות בנק'!F:F)</f>
        <v>0</v>
      </c>
      <c r="E107" s="7">
        <f t="shared" si="6"/>
        <v>2500</v>
      </c>
      <c r="F107" s="7">
        <f t="shared" si="7"/>
        <v>5111</v>
      </c>
      <c r="G107" s="7">
        <f>-דשבורד!$F$5</f>
        <v>-20000</v>
      </c>
      <c r="N107" s="26">
        <f t="shared" si="8"/>
        <v>4</v>
      </c>
      <c r="O107" s="26">
        <f t="shared" si="9"/>
        <v>2019</v>
      </c>
      <c r="P107" s="27" t="str">
        <f>VLOOKUP(N107,'קובץ עזר - לא לגעת'!$C$3:$D$14,2,0)</f>
        <v>אפריל</v>
      </c>
      <c r="Q107" s="27" t="str">
        <f t="shared" si="10"/>
        <v>אפריל_2019</v>
      </c>
    </row>
    <row r="108" spans="1:17" x14ac:dyDescent="0.3">
      <c r="A108" s="9">
        <v>106</v>
      </c>
      <c r="B108" s="6">
        <f t="shared" si="11"/>
        <v>43566</v>
      </c>
      <c r="C108" s="7">
        <f>SUMIF('תנועות בנק'!$A:$A,$B108,'תנועות בנק'!E:E)</f>
        <v>0</v>
      </c>
      <c r="D108" s="7">
        <f>SUMIF('תנועות בנק'!$A:$A,$B108,'תנועות בנק'!F:F)</f>
        <v>0</v>
      </c>
      <c r="E108" s="7">
        <f t="shared" si="6"/>
        <v>0</v>
      </c>
      <c r="F108" s="7">
        <f t="shared" si="7"/>
        <v>5111</v>
      </c>
      <c r="G108" s="7">
        <f>-דשבורד!$F$5</f>
        <v>-20000</v>
      </c>
      <c r="N108" s="26">
        <f t="shared" si="8"/>
        <v>4</v>
      </c>
      <c r="O108" s="26">
        <f t="shared" si="9"/>
        <v>2019</v>
      </c>
      <c r="P108" s="27" t="str">
        <f>VLOOKUP(N108,'קובץ עזר - לא לגעת'!$C$3:$D$14,2,0)</f>
        <v>אפריל</v>
      </c>
      <c r="Q108" s="27" t="str">
        <f t="shared" si="10"/>
        <v>אפריל_2019</v>
      </c>
    </row>
    <row r="109" spans="1:17" x14ac:dyDescent="0.3">
      <c r="A109" s="9">
        <v>107</v>
      </c>
      <c r="B109" s="6">
        <f t="shared" si="11"/>
        <v>43567</v>
      </c>
      <c r="C109" s="7">
        <f>SUMIF('תנועות בנק'!$A:$A,$B109,'תנועות בנק'!E:E)</f>
        <v>0</v>
      </c>
      <c r="D109" s="7">
        <f>SUMIF('תנועות בנק'!$A:$A,$B109,'תנועות בנק'!F:F)</f>
        <v>0</v>
      </c>
      <c r="E109" s="7">
        <f t="shared" si="6"/>
        <v>0</v>
      </c>
      <c r="F109" s="7">
        <f t="shared" si="7"/>
        <v>5111</v>
      </c>
      <c r="G109" s="7">
        <f>-דשבורד!$F$5</f>
        <v>-20000</v>
      </c>
      <c r="N109" s="26">
        <f t="shared" si="8"/>
        <v>4</v>
      </c>
      <c r="O109" s="26">
        <f t="shared" si="9"/>
        <v>2019</v>
      </c>
      <c r="P109" s="27" t="str">
        <f>VLOOKUP(N109,'קובץ עזר - לא לגעת'!$C$3:$D$14,2,0)</f>
        <v>אפריל</v>
      </c>
      <c r="Q109" s="27" t="str">
        <f t="shared" si="10"/>
        <v>אפריל_2019</v>
      </c>
    </row>
    <row r="110" spans="1:17" x14ac:dyDescent="0.3">
      <c r="A110" s="9">
        <v>108</v>
      </c>
      <c r="B110" s="6">
        <f t="shared" si="11"/>
        <v>43568</v>
      </c>
      <c r="C110" s="7">
        <f>SUMIF('תנועות בנק'!$A:$A,$B110,'תנועות בנק'!E:E)</f>
        <v>0</v>
      </c>
      <c r="D110" s="7">
        <f>SUMIF('תנועות בנק'!$A:$A,$B110,'תנועות בנק'!F:F)</f>
        <v>0</v>
      </c>
      <c r="E110" s="7">
        <f t="shared" si="6"/>
        <v>0</v>
      </c>
      <c r="F110" s="7">
        <f t="shared" si="7"/>
        <v>5111</v>
      </c>
      <c r="G110" s="7">
        <f>-דשבורד!$F$5</f>
        <v>-20000</v>
      </c>
      <c r="N110" s="26">
        <f t="shared" si="8"/>
        <v>4</v>
      </c>
      <c r="O110" s="26">
        <f t="shared" si="9"/>
        <v>2019</v>
      </c>
      <c r="P110" s="27" t="str">
        <f>VLOOKUP(N110,'קובץ עזר - לא לגעת'!$C$3:$D$14,2,0)</f>
        <v>אפריל</v>
      </c>
      <c r="Q110" s="27" t="str">
        <f t="shared" si="10"/>
        <v>אפריל_2019</v>
      </c>
    </row>
    <row r="111" spans="1:17" x14ac:dyDescent="0.3">
      <c r="A111" s="9">
        <v>109</v>
      </c>
      <c r="B111" s="6">
        <f t="shared" si="11"/>
        <v>43569</v>
      </c>
      <c r="C111" s="7">
        <f>SUMIF('תנועות בנק'!$A:$A,$B111,'תנועות בנק'!E:E)</f>
        <v>0</v>
      </c>
      <c r="D111" s="7">
        <f>SUMIF('תנועות בנק'!$A:$A,$B111,'תנועות בנק'!F:F)</f>
        <v>0</v>
      </c>
      <c r="E111" s="7">
        <f t="shared" si="6"/>
        <v>0</v>
      </c>
      <c r="F111" s="7">
        <f t="shared" si="7"/>
        <v>5111</v>
      </c>
      <c r="G111" s="7">
        <f>-דשבורד!$F$5</f>
        <v>-20000</v>
      </c>
      <c r="N111" s="26">
        <f t="shared" si="8"/>
        <v>4</v>
      </c>
      <c r="O111" s="26">
        <f t="shared" si="9"/>
        <v>2019</v>
      </c>
      <c r="P111" s="27" t="str">
        <f>VLOOKUP(N111,'קובץ עזר - לא לגעת'!$C$3:$D$14,2,0)</f>
        <v>אפריל</v>
      </c>
      <c r="Q111" s="27" t="str">
        <f t="shared" si="10"/>
        <v>אפריל_2019</v>
      </c>
    </row>
    <row r="112" spans="1:17" x14ac:dyDescent="0.3">
      <c r="A112" s="9">
        <v>110</v>
      </c>
      <c r="B112" s="6">
        <f t="shared" si="11"/>
        <v>43570</v>
      </c>
      <c r="C112" s="7">
        <f>SUMIF('תנועות בנק'!$A:$A,$B112,'תנועות בנק'!E:E)</f>
        <v>0</v>
      </c>
      <c r="D112" s="7">
        <f>SUMIF('תנועות בנק'!$A:$A,$B112,'תנועות בנק'!F:F)</f>
        <v>0</v>
      </c>
      <c r="E112" s="7">
        <f t="shared" si="6"/>
        <v>0</v>
      </c>
      <c r="F112" s="7">
        <f t="shared" si="7"/>
        <v>5111</v>
      </c>
      <c r="G112" s="7">
        <f>-דשבורד!$F$5</f>
        <v>-20000</v>
      </c>
      <c r="N112" s="26">
        <f t="shared" si="8"/>
        <v>4</v>
      </c>
      <c r="O112" s="26">
        <f t="shared" si="9"/>
        <v>2019</v>
      </c>
      <c r="P112" s="27" t="str">
        <f>VLOOKUP(N112,'קובץ עזר - לא לגעת'!$C$3:$D$14,2,0)</f>
        <v>אפריל</v>
      </c>
      <c r="Q112" s="27" t="str">
        <f t="shared" si="10"/>
        <v>אפריל_2019</v>
      </c>
    </row>
    <row r="113" spans="1:17" x14ac:dyDescent="0.3">
      <c r="A113" s="9">
        <v>111</v>
      </c>
      <c r="B113" s="6">
        <f t="shared" si="11"/>
        <v>43571</v>
      </c>
      <c r="C113" s="7">
        <f>SUMIF('תנועות בנק'!$A:$A,$B113,'תנועות בנק'!E:E)</f>
        <v>0</v>
      </c>
      <c r="D113" s="7">
        <f>SUMIF('תנועות בנק'!$A:$A,$B113,'תנועות בנק'!F:F)</f>
        <v>0</v>
      </c>
      <c r="E113" s="7">
        <f t="shared" si="6"/>
        <v>0</v>
      </c>
      <c r="F113" s="7">
        <f t="shared" si="7"/>
        <v>5111</v>
      </c>
      <c r="G113" s="7">
        <f>-דשבורד!$F$5</f>
        <v>-20000</v>
      </c>
      <c r="N113" s="26">
        <f t="shared" si="8"/>
        <v>4</v>
      </c>
      <c r="O113" s="26">
        <f t="shared" si="9"/>
        <v>2019</v>
      </c>
      <c r="P113" s="27" t="str">
        <f>VLOOKUP(N113,'קובץ עזר - לא לגעת'!$C$3:$D$14,2,0)</f>
        <v>אפריל</v>
      </c>
      <c r="Q113" s="27" t="str">
        <f t="shared" si="10"/>
        <v>אפריל_2019</v>
      </c>
    </row>
    <row r="114" spans="1:17" x14ac:dyDescent="0.3">
      <c r="A114" s="9">
        <v>112</v>
      </c>
      <c r="B114" s="6">
        <f t="shared" si="11"/>
        <v>43572</v>
      </c>
      <c r="C114" s="7">
        <f>SUMIF('תנועות בנק'!$A:$A,$B114,'תנועות בנק'!E:E)</f>
        <v>0</v>
      </c>
      <c r="D114" s="7">
        <f>SUMIF('תנועות בנק'!$A:$A,$B114,'תנועות בנק'!F:F)</f>
        <v>0</v>
      </c>
      <c r="E114" s="7">
        <f t="shared" si="6"/>
        <v>0</v>
      </c>
      <c r="F114" s="7">
        <f t="shared" si="7"/>
        <v>5111</v>
      </c>
      <c r="G114" s="7">
        <f>-דשבורד!$F$5</f>
        <v>-20000</v>
      </c>
      <c r="N114" s="26">
        <f t="shared" si="8"/>
        <v>4</v>
      </c>
      <c r="O114" s="26">
        <f t="shared" si="9"/>
        <v>2019</v>
      </c>
      <c r="P114" s="27" t="str">
        <f>VLOOKUP(N114,'קובץ עזר - לא לגעת'!$C$3:$D$14,2,0)</f>
        <v>אפריל</v>
      </c>
      <c r="Q114" s="27" t="str">
        <f t="shared" si="10"/>
        <v>אפריל_2019</v>
      </c>
    </row>
    <row r="115" spans="1:17" x14ac:dyDescent="0.3">
      <c r="A115" s="9">
        <v>113</v>
      </c>
      <c r="B115" s="6">
        <f t="shared" si="11"/>
        <v>43573</v>
      </c>
      <c r="C115" s="7">
        <f>SUMIF('תנועות בנק'!$A:$A,$B115,'תנועות בנק'!E:E)</f>
        <v>0</v>
      </c>
      <c r="D115" s="7">
        <f>SUMIF('תנועות בנק'!$A:$A,$B115,'תנועות בנק'!F:F)</f>
        <v>0</v>
      </c>
      <c r="E115" s="7">
        <f t="shared" si="6"/>
        <v>0</v>
      </c>
      <c r="F115" s="7">
        <f t="shared" si="7"/>
        <v>5111</v>
      </c>
      <c r="G115" s="7">
        <f>-דשבורד!$F$5</f>
        <v>-20000</v>
      </c>
      <c r="N115" s="26">
        <f t="shared" si="8"/>
        <v>4</v>
      </c>
      <c r="O115" s="26">
        <f t="shared" si="9"/>
        <v>2019</v>
      </c>
      <c r="P115" s="27" t="str">
        <f>VLOOKUP(N115,'קובץ עזר - לא לגעת'!$C$3:$D$14,2,0)</f>
        <v>אפריל</v>
      </c>
      <c r="Q115" s="27" t="str">
        <f t="shared" si="10"/>
        <v>אפריל_2019</v>
      </c>
    </row>
    <row r="116" spans="1:17" x14ac:dyDescent="0.3">
      <c r="A116" s="9">
        <v>114</v>
      </c>
      <c r="B116" s="6">
        <f t="shared" si="11"/>
        <v>43574</v>
      </c>
      <c r="C116" s="7">
        <f>SUMIF('תנועות בנק'!$A:$A,$B116,'תנועות בנק'!E:E)</f>
        <v>0</v>
      </c>
      <c r="D116" s="7">
        <f>SUMIF('תנועות בנק'!$A:$A,$B116,'תנועות בנק'!F:F)</f>
        <v>0</v>
      </c>
      <c r="E116" s="7">
        <f t="shared" si="6"/>
        <v>0</v>
      </c>
      <c r="F116" s="7">
        <f t="shared" si="7"/>
        <v>5111</v>
      </c>
      <c r="G116" s="7">
        <f>-דשבורד!$F$5</f>
        <v>-20000</v>
      </c>
      <c r="N116" s="26">
        <f t="shared" si="8"/>
        <v>4</v>
      </c>
      <c r="O116" s="26">
        <f t="shared" si="9"/>
        <v>2019</v>
      </c>
      <c r="P116" s="27" t="str">
        <f>VLOOKUP(N116,'קובץ עזר - לא לגעת'!$C$3:$D$14,2,0)</f>
        <v>אפריל</v>
      </c>
      <c r="Q116" s="27" t="str">
        <f t="shared" si="10"/>
        <v>אפריל_2019</v>
      </c>
    </row>
    <row r="117" spans="1:17" x14ac:dyDescent="0.3">
      <c r="A117" s="9">
        <v>115</v>
      </c>
      <c r="B117" s="6">
        <f t="shared" si="11"/>
        <v>43575</v>
      </c>
      <c r="C117" s="7">
        <f>SUMIF('תנועות בנק'!$A:$A,$B117,'תנועות בנק'!E:E)</f>
        <v>0</v>
      </c>
      <c r="D117" s="7">
        <f>SUMIF('תנועות בנק'!$A:$A,$B117,'תנועות בנק'!F:F)</f>
        <v>0</v>
      </c>
      <c r="E117" s="7">
        <f t="shared" si="6"/>
        <v>0</v>
      </c>
      <c r="F117" s="7">
        <f t="shared" si="7"/>
        <v>5111</v>
      </c>
      <c r="G117" s="7">
        <f>-דשבורד!$F$5</f>
        <v>-20000</v>
      </c>
      <c r="N117" s="26">
        <f t="shared" si="8"/>
        <v>4</v>
      </c>
      <c r="O117" s="26">
        <f t="shared" si="9"/>
        <v>2019</v>
      </c>
      <c r="P117" s="27" t="str">
        <f>VLOOKUP(N117,'קובץ עזר - לא לגעת'!$C$3:$D$14,2,0)</f>
        <v>אפריל</v>
      </c>
      <c r="Q117" s="27" t="str">
        <f t="shared" si="10"/>
        <v>אפריל_2019</v>
      </c>
    </row>
    <row r="118" spans="1:17" x14ac:dyDescent="0.3">
      <c r="A118" s="9">
        <v>116</v>
      </c>
      <c r="B118" s="6">
        <f t="shared" si="11"/>
        <v>43576</v>
      </c>
      <c r="C118" s="7">
        <f>SUMIF('תנועות בנק'!$A:$A,$B118,'תנועות בנק'!E:E)</f>
        <v>0</v>
      </c>
      <c r="D118" s="7">
        <f>SUMIF('תנועות בנק'!$A:$A,$B118,'תנועות בנק'!F:F)</f>
        <v>0</v>
      </c>
      <c r="E118" s="7">
        <f t="shared" si="6"/>
        <v>0</v>
      </c>
      <c r="F118" s="7">
        <f t="shared" si="7"/>
        <v>5111</v>
      </c>
      <c r="G118" s="7">
        <f>-דשבורד!$F$5</f>
        <v>-20000</v>
      </c>
      <c r="N118" s="26">
        <f t="shared" si="8"/>
        <v>4</v>
      </c>
      <c r="O118" s="26">
        <f t="shared" si="9"/>
        <v>2019</v>
      </c>
      <c r="P118" s="27" t="str">
        <f>VLOOKUP(N118,'קובץ עזר - לא לגעת'!$C$3:$D$14,2,0)</f>
        <v>אפריל</v>
      </c>
      <c r="Q118" s="27" t="str">
        <f t="shared" si="10"/>
        <v>אפריל_2019</v>
      </c>
    </row>
    <row r="119" spans="1:17" x14ac:dyDescent="0.3">
      <c r="A119" s="9">
        <v>117</v>
      </c>
      <c r="B119" s="6">
        <f t="shared" si="11"/>
        <v>43577</v>
      </c>
      <c r="C119" s="7">
        <f>SUMIF('תנועות בנק'!$A:$A,$B119,'תנועות בנק'!E:E)</f>
        <v>0</v>
      </c>
      <c r="D119" s="7">
        <f>SUMIF('תנועות בנק'!$A:$A,$B119,'תנועות בנק'!F:F)</f>
        <v>0</v>
      </c>
      <c r="E119" s="7">
        <f t="shared" si="6"/>
        <v>0</v>
      </c>
      <c r="F119" s="7">
        <f t="shared" si="7"/>
        <v>5111</v>
      </c>
      <c r="G119" s="7">
        <f>-דשבורד!$F$5</f>
        <v>-20000</v>
      </c>
      <c r="N119" s="26">
        <f t="shared" si="8"/>
        <v>4</v>
      </c>
      <c r="O119" s="26">
        <f t="shared" si="9"/>
        <v>2019</v>
      </c>
      <c r="P119" s="27" t="str">
        <f>VLOOKUP(N119,'קובץ עזר - לא לגעת'!$C$3:$D$14,2,0)</f>
        <v>אפריל</v>
      </c>
      <c r="Q119" s="27" t="str">
        <f t="shared" si="10"/>
        <v>אפריל_2019</v>
      </c>
    </row>
    <row r="120" spans="1:17" x14ac:dyDescent="0.3">
      <c r="A120" s="9">
        <v>118</v>
      </c>
      <c r="B120" s="6">
        <f t="shared" si="11"/>
        <v>43578</v>
      </c>
      <c r="C120" s="7">
        <f>SUMIF('תנועות בנק'!$A:$A,$B120,'תנועות בנק'!E:E)</f>
        <v>0</v>
      </c>
      <c r="D120" s="7">
        <f>SUMIF('תנועות בנק'!$A:$A,$B120,'תנועות בנק'!F:F)</f>
        <v>0</v>
      </c>
      <c r="E120" s="7">
        <f t="shared" si="6"/>
        <v>0</v>
      </c>
      <c r="F120" s="7">
        <f t="shared" si="7"/>
        <v>5111</v>
      </c>
      <c r="G120" s="7">
        <f>-דשבורד!$F$5</f>
        <v>-20000</v>
      </c>
      <c r="N120" s="26">
        <f t="shared" si="8"/>
        <v>4</v>
      </c>
      <c r="O120" s="26">
        <f t="shared" si="9"/>
        <v>2019</v>
      </c>
      <c r="P120" s="27" t="str">
        <f>VLOOKUP(N120,'קובץ עזר - לא לגעת'!$C$3:$D$14,2,0)</f>
        <v>אפריל</v>
      </c>
      <c r="Q120" s="27" t="str">
        <f t="shared" si="10"/>
        <v>אפריל_2019</v>
      </c>
    </row>
    <row r="121" spans="1:17" x14ac:dyDescent="0.3">
      <c r="A121" s="9">
        <v>119</v>
      </c>
      <c r="B121" s="6">
        <f t="shared" si="11"/>
        <v>43579</v>
      </c>
      <c r="C121" s="7">
        <f>SUMIF('תנועות בנק'!$A:$A,$B121,'תנועות בנק'!E:E)</f>
        <v>0</v>
      </c>
      <c r="D121" s="7">
        <f>SUMIF('תנועות בנק'!$A:$A,$B121,'תנועות בנק'!F:F)</f>
        <v>0</v>
      </c>
      <c r="E121" s="7">
        <f t="shared" si="6"/>
        <v>0</v>
      </c>
      <c r="F121" s="7">
        <f t="shared" si="7"/>
        <v>5111</v>
      </c>
      <c r="G121" s="7">
        <f>-דשבורד!$F$5</f>
        <v>-20000</v>
      </c>
      <c r="N121" s="26">
        <f t="shared" si="8"/>
        <v>4</v>
      </c>
      <c r="O121" s="26">
        <f t="shared" si="9"/>
        <v>2019</v>
      </c>
      <c r="P121" s="27" t="str">
        <f>VLOOKUP(N121,'קובץ עזר - לא לגעת'!$C$3:$D$14,2,0)</f>
        <v>אפריל</v>
      </c>
      <c r="Q121" s="27" t="str">
        <f t="shared" si="10"/>
        <v>אפריל_2019</v>
      </c>
    </row>
    <row r="122" spans="1:17" x14ac:dyDescent="0.3">
      <c r="A122" s="9">
        <v>120</v>
      </c>
      <c r="B122" s="6">
        <f t="shared" si="11"/>
        <v>43580</v>
      </c>
      <c r="C122" s="7">
        <f>SUMIF('תנועות בנק'!$A:$A,$B122,'תנועות בנק'!E:E)</f>
        <v>0</v>
      </c>
      <c r="D122" s="7">
        <f>SUMIF('תנועות בנק'!$A:$A,$B122,'תנועות בנק'!F:F)</f>
        <v>0</v>
      </c>
      <c r="E122" s="7">
        <f t="shared" si="6"/>
        <v>0</v>
      </c>
      <c r="F122" s="7">
        <f t="shared" si="7"/>
        <v>5111</v>
      </c>
      <c r="G122" s="7">
        <f>-דשבורד!$F$5</f>
        <v>-20000</v>
      </c>
      <c r="N122" s="26">
        <f t="shared" si="8"/>
        <v>4</v>
      </c>
      <c r="O122" s="26">
        <f t="shared" si="9"/>
        <v>2019</v>
      </c>
      <c r="P122" s="27" t="str">
        <f>VLOOKUP(N122,'קובץ עזר - לא לגעת'!$C$3:$D$14,2,0)</f>
        <v>אפריל</v>
      </c>
      <c r="Q122" s="27" t="str">
        <f t="shared" si="10"/>
        <v>אפריל_2019</v>
      </c>
    </row>
    <row r="123" spans="1:17" x14ac:dyDescent="0.3">
      <c r="A123" s="9">
        <v>121</v>
      </c>
      <c r="B123" s="6">
        <f t="shared" si="11"/>
        <v>43581</v>
      </c>
      <c r="C123" s="7">
        <f>SUMIF('תנועות בנק'!$A:$A,$B123,'תנועות בנק'!E:E)</f>
        <v>0</v>
      </c>
      <c r="D123" s="7">
        <f>SUMIF('תנועות בנק'!$A:$A,$B123,'תנועות בנק'!F:F)</f>
        <v>0</v>
      </c>
      <c r="E123" s="7">
        <f t="shared" si="6"/>
        <v>0</v>
      </c>
      <c r="F123" s="7">
        <f t="shared" si="7"/>
        <v>5111</v>
      </c>
      <c r="G123" s="7">
        <f>-דשבורד!$F$5</f>
        <v>-20000</v>
      </c>
      <c r="N123" s="26">
        <f t="shared" si="8"/>
        <v>4</v>
      </c>
      <c r="O123" s="26">
        <f t="shared" si="9"/>
        <v>2019</v>
      </c>
      <c r="P123" s="27" t="str">
        <f>VLOOKUP(N123,'קובץ עזר - לא לגעת'!$C$3:$D$14,2,0)</f>
        <v>אפריל</v>
      </c>
      <c r="Q123" s="27" t="str">
        <f t="shared" si="10"/>
        <v>אפריל_2019</v>
      </c>
    </row>
    <row r="124" spans="1:17" x14ac:dyDescent="0.3">
      <c r="A124" s="9">
        <v>122</v>
      </c>
      <c r="B124" s="6">
        <f t="shared" si="11"/>
        <v>43582</v>
      </c>
      <c r="C124" s="7">
        <f>SUMIF('תנועות בנק'!$A:$A,$B124,'תנועות בנק'!E:E)</f>
        <v>0</v>
      </c>
      <c r="D124" s="7">
        <f>SUMIF('תנועות בנק'!$A:$A,$B124,'תנועות בנק'!F:F)</f>
        <v>0</v>
      </c>
      <c r="E124" s="7">
        <f t="shared" si="6"/>
        <v>0</v>
      </c>
      <c r="F124" s="7">
        <f t="shared" si="7"/>
        <v>5111</v>
      </c>
      <c r="G124" s="7">
        <f>-דשבורד!$F$5</f>
        <v>-20000</v>
      </c>
      <c r="N124" s="26">
        <f t="shared" si="8"/>
        <v>4</v>
      </c>
      <c r="O124" s="26">
        <f t="shared" si="9"/>
        <v>2019</v>
      </c>
      <c r="P124" s="27" t="str">
        <f>VLOOKUP(N124,'קובץ עזר - לא לגעת'!$C$3:$D$14,2,0)</f>
        <v>אפריל</v>
      </c>
      <c r="Q124" s="27" t="str">
        <f t="shared" si="10"/>
        <v>אפריל_2019</v>
      </c>
    </row>
    <row r="125" spans="1:17" x14ac:dyDescent="0.3">
      <c r="A125" s="9">
        <v>123</v>
      </c>
      <c r="B125" s="6">
        <f t="shared" si="11"/>
        <v>43583</v>
      </c>
      <c r="C125" s="7">
        <f>SUMIF('תנועות בנק'!$A:$A,$B125,'תנועות בנק'!E:E)</f>
        <v>0</v>
      </c>
      <c r="D125" s="7">
        <f>SUMIF('תנועות בנק'!$A:$A,$B125,'תנועות בנק'!F:F)</f>
        <v>0</v>
      </c>
      <c r="E125" s="7">
        <f t="shared" si="6"/>
        <v>0</v>
      </c>
      <c r="F125" s="7">
        <f t="shared" si="7"/>
        <v>5111</v>
      </c>
      <c r="G125" s="7">
        <f>-דשבורד!$F$5</f>
        <v>-20000</v>
      </c>
      <c r="N125" s="26">
        <f t="shared" si="8"/>
        <v>4</v>
      </c>
      <c r="O125" s="26">
        <f t="shared" si="9"/>
        <v>2019</v>
      </c>
      <c r="P125" s="27" t="str">
        <f>VLOOKUP(N125,'קובץ עזר - לא לגעת'!$C$3:$D$14,2,0)</f>
        <v>אפריל</v>
      </c>
      <c r="Q125" s="27" t="str">
        <f t="shared" si="10"/>
        <v>אפריל_2019</v>
      </c>
    </row>
    <row r="126" spans="1:17" x14ac:dyDescent="0.3">
      <c r="A126" s="9">
        <v>124</v>
      </c>
      <c r="B126" s="6">
        <f t="shared" si="11"/>
        <v>43584</v>
      </c>
      <c r="C126" s="7">
        <f>SUMIF('תנועות בנק'!$A:$A,$B126,'תנועות בנק'!E:E)</f>
        <v>0</v>
      </c>
      <c r="D126" s="7">
        <f>SUMIF('תנועות בנק'!$A:$A,$B126,'תנועות בנק'!F:F)</f>
        <v>0</v>
      </c>
      <c r="E126" s="7">
        <f t="shared" si="6"/>
        <v>0</v>
      </c>
      <c r="F126" s="7">
        <f t="shared" si="7"/>
        <v>5111</v>
      </c>
      <c r="G126" s="7">
        <f>-דשבורד!$F$5</f>
        <v>-20000</v>
      </c>
      <c r="N126" s="26">
        <f t="shared" si="8"/>
        <v>4</v>
      </c>
      <c r="O126" s="26">
        <f t="shared" si="9"/>
        <v>2019</v>
      </c>
      <c r="P126" s="27" t="str">
        <f>VLOOKUP(N126,'קובץ עזר - לא לגעת'!$C$3:$D$14,2,0)</f>
        <v>אפריל</v>
      </c>
      <c r="Q126" s="27" t="str">
        <f t="shared" si="10"/>
        <v>אפריל_2019</v>
      </c>
    </row>
    <row r="127" spans="1:17" x14ac:dyDescent="0.3">
      <c r="A127" s="9">
        <v>125</v>
      </c>
      <c r="B127" s="6">
        <f t="shared" si="11"/>
        <v>43585</v>
      </c>
      <c r="C127" s="7">
        <f>SUMIF('תנועות בנק'!$A:$A,$B127,'תנועות בנק'!E:E)</f>
        <v>0</v>
      </c>
      <c r="D127" s="7">
        <f>SUMIF('תנועות בנק'!$A:$A,$B127,'תנועות בנק'!F:F)</f>
        <v>0</v>
      </c>
      <c r="E127" s="7">
        <f t="shared" si="6"/>
        <v>0</v>
      </c>
      <c r="F127" s="7">
        <f t="shared" si="7"/>
        <v>5111</v>
      </c>
      <c r="G127" s="7">
        <f>-דשבורד!$F$5</f>
        <v>-20000</v>
      </c>
      <c r="N127" s="26">
        <f t="shared" si="8"/>
        <v>4</v>
      </c>
      <c r="O127" s="26">
        <f t="shared" si="9"/>
        <v>2019</v>
      </c>
      <c r="P127" s="27" t="str">
        <f>VLOOKUP(N127,'קובץ עזר - לא לגעת'!$C$3:$D$14,2,0)</f>
        <v>אפריל</v>
      </c>
      <c r="Q127" s="27" t="str">
        <f t="shared" si="10"/>
        <v>אפריל_2019</v>
      </c>
    </row>
    <row r="128" spans="1:17" x14ac:dyDescent="0.3">
      <c r="A128" s="9">
        <v>126</v>
      </c>
      <c r="B128" s="6">
        <f t="shared" si="11"/>
        <v>43586</v>
      </c>
      <c r="C128" s="7">
        <f>SUMIF('תנועות בנק'!$A:$A,$B128,'תנועות בנק'!E:E)</f>
        <v>0</v>
      </c>
      <c r="D128" s="7">
        <f>SUMIF('תנועות בנק'!$A:$A,$B128,'תנועות בנק'!F:F)</f>
        <v>0</v>
      </c>
      <c r="E128" s="7">
        <f t="shared" si="6"/>
        <v>0</v>
      </c>
      <c r="F128" s="7">
        <f t="shared" si="7"/>
        <v>5111</v>
      </c>
      <c r="G128" s="7">
        <f>-דשבורד!$F$5</f>
        <v>-20000</v>
      </c>
      <c r="N128" s="26">
        <f t="shared" si="8"/>
        <v>5</v>
      </c>
      <c r="O128" s="26">
        <f t="shared" si="9"/>
        <v>2019</v>
      </c>
      <c r="P128" s="27" t="str">
        <f>VLOOKUP(N128,'קובץ עזר - לא לגעת'!$C$3:$D$14,2,0)</f>
        <v>מאי</v>
      </c>
      <c r="Q128" s="27" t="str">
        <f t="shared" si="10"/>
        <v>מאי_2019</v>
      </c>
    </row>
    <row r="129" spans="1:17" x14ac:dyDescent="0.3">
      <c r="A129" s="9">
        <v>127</v>
      </c>
      <c r="B129" s="6">
        <f t="shared" si="11"/>
        <v>43587</v>
      </c>
      <c r="C129" s="7">
        <f>SUMIF('תנועות בנק'!$A:$A,$B129,'תנועות בנק'!E:E)</f>
        <v>0</v>
      </c>
      <c r="D129" s="7">
        <f>SUMIF('תנועות בנק'!$A:$A,$B129,'תנועות בנק'!F:F)</f>
        <v>0</v>
      </c>
      <c r="E129" s="7">
        <f t="shared" si="6"/>
        <v>0</v>
      </c>
      <c r="F129" s="7">
        <f t="shared" si="7"/>
        <v>5111</v>
      </c>
      <c r="G129" s="7">
        <f>-דשבורד!$F$5</f>
        <v>-20000</v>
      </c>
      <c r="N129" s="26">
        <f t="shared" si="8"/>
        <v>5</v>
      </c>
      <c r="O129" s="26">
        <f t="shared" si="9"/>
        <v>2019</v>
      </c>
      <c r="P129" s="27" t="str">
        <f>VLOOKUP(N129,'קובץ עזר - לא לגעת'!$C$3:$D$14,2,0)</f>
        <v>מאי</v>
      </c>
      <c r="Q129" s="27" t="str">
        <f t="shared" si="10"/>
        <v>מאי_2019</v>
      </c>
    </row>
    <row r="130" spans="1:17" x14ac:dyDescent="0.3">
      <c r="A130" s="9">
        <v>128</v>
      </c>
      <c r="B130" s="6">
        <f t="shared" si="11"/>
        <v>43588</v>
      </c>
      <c r="C130" s="7">
        <f>SUMIF('תנועות בנק'!$A:$A,$B130,'תנועות בנק'!E:E)</f>
        <v>0</v>
      </c>
      <c r="D130" s="7">
        <f>SUMIF('תנועות בנק'!$A:$A,$B130,'תנועות בנק'!F:F)</f>
        <v>0</v>
      </c>
      <c r="E130" s="7">
        <f t="shared" si="6"/>
        <v>0</v>
      </c>
      <c r="F130" s="7">
        <f t="shared" si="7"/>
        <v>5111</v>
      </c>
      <c r="G130" s="7">
        <f>-דשבורד!$F$5</f>
        <v>-20000</v>
      </c>
      <c r="N130" s="26">
        <f t="shared" si="8"/>
        <v>5</v>
      </c>
      <c r="O130" s="26">
        <f t="shared" si="9"/>
        <v>2019</v>
      </c>
      <c r="P130" s="27" t="str">
        <f>VLOOKUP(N130,'קובץ עזר - לא לגעת'!$C$3:$D$14,2,0)</f>
        <v>מאי</v>
      </c>
      <c r="Q130" s="27" t="str">
        <f t="shared" si="10"/>
        <v>מאי_2019</v>
      </c>
    </row>
    <row r="131" spans="1:17" x14ac:dyDescent="0.3">
      <c r="A131" s="9">
        <v>129</v>
      </c>
      <c r="B131" s="6">
        <f t="shared" si="11"/>
        <v>43589</v>
      </c>
      <c r="C131" s="7">
        <f>SUMIF('תנועות בנק'!$A:$A,$B131,'תנועות בנק'!E:E)</f>
        <v>0</v>
      </c>
      <c r="D131" s="7">
        <f>SUMIF('תנועות בנק'!$A:$A,$B131,'תנועות בנק'!F:F)</f>
        <v>0</v>
      </c>
      <c r="E131" s="7">
        <f t="shared" si="6"/>
        <v>0</v>
      </c>
      <c r="F131" s="7">
        <f t="shared" si="7"/>
        <v>5111</v>
      </c>
      <c r="G131" s="7">
        <f>-דשבורד!$F$5</f>
        <v>-20000</v>
      </c>
      <c r="N131" s="26">
        <f t="shared" si="8"/>
        <v>5</v>
      </c>
      <c r="O131" s="26">
        <f t="shared" si="9"/>
        <v>2019</v>
      </c>
      <c r="P131" s="27" t="str">
        <f>VLOOKUP(N131,'קובץ עזר - לא לגעת'!$C$3:$D$14,2,0)</f>
        <v>מאי</v>
      </c>
      <c r="Q131" s="27" t="str">
        <f t="shared" si="10"/>
        <v>מאי_2019</v>
      </c>
    </row>
    <row r="132" spans="1:17" x14ac:dyDescent="0.3">
      <c r="A132" s="9">
        <v>130</v>
      </c>
      <c r="B132" s="6">
        <f t="shared" si="11"/>
        <v>43590</v>
      </c>
      <c r="C132" s="7">
        <f>SUMIF('תנועות בנק'!$A:$A,$B132,'תנועות בנק'!E:E)</f>
        <v>0</v>
      </c>
      <c r="D132" s="7">
        <f>SUMIF('תנועות בנק'!$A:$A,$B132,'תנועות בנק'!F:F)</f>
        <v>8000</v>
      </c>
      <c r="E132" s="7">
        <f t="shared" ref="E132:E195" si="12">C132-D132</f>
        <v>-8000</v>
      </c>
      <c r="F132" s="7">
        <f t="shared" ref="F132:F195" si="13">F131+E132</f>
        <v>-2889</v>
      </c>
      <c r="G132" s="7">
        <f>-דשבורד!$F$5</f>
        <v>-20000</v>
      </c>
      <c r="N132" s="26">
        <f t="shared" ref="N132:N195" si="14">MONTH(B132)</f>
        <v>5</v>
      </c>
      <c r="O132" s="26">
        <f t="shared" ref="O132:O195" si="15">YEAR(B132)</f>
        <v>2019</v>
      </c>
      <c r="P132" s="27" t="str">
        <f>VLOOKUP(N132,'קובץ עזר - לא לגעת'!$C$3:$D$14,2,0)</f>
        <v>מאי</v>
      </c>
      <c r="Q132" s="27" t="str">
        <f t="shared" ref="Q132:Q195" si="16">P132&amp;"_"&amp;O132</f>
        <v>מאי_2019</v>
      </c>
    </row>
    <row r="133" spans="1:17" x14ac:dyDescent="0.3">
      <c r="A133" s="9">
        <v>131</v>
      </c>
      <c r="B133" s="6">
        <f t="shared" ref="B133:B196" si="17">B132+1</f>
        <v>43591</v>
      </c>
      <c r="C133" s="7">
        <f>SUMIF('תנועות בנק'!$A:$A,$B133,'תנועות בנק'!E:E)</f>
        <v>0</v>
      </c>
      <c r="D133" s="7">
        <f>SUMIF('תנועות בנק'!$A:$A,$B133,'תנועות בנק'!F:F)</f>
        <v>0</v>
      </c>
      <c r="E133" s="7">
        <f t="shared" si="12"/>
        <v>0</v>
      </c>
      <c r="F133" s="7">
        <f t="shared" si="13"/>
        <v>-2889</v>
      </c>
      <c r="G133" s="7">
        <f>-דשבורד!$F$5</f>
        <v>-20000</v>
      </c>
      <c r="N133" s="26">
        <f t="shared" si="14"/>
        <v>5</v>
      </c>
      <c r="O133" s="26">
        <f t="shared" si="15"/>
        <v>2019</v>
      </c>
      <c r="P133" s="27" t="str">
        <f>VLOOKUP(N133,'קובץ עזר - לא לגעת'!$C$3:$D$14,2,0)</f>
        <v>מאי</v>
      </c>
      <c r="Q133" s="27" t="str">
        <f t="shared" si="16"/>
        <v>מאי_2019</v>
      </c>
    </row>
    <row r="134" spans="1:17" x14ac:dyDescent="0.3">
      <c r="A134" s="9">
        <v>132</v>
      </c>
      <c r="B134" s="6">
        <f t="shared" si="17"/>
        <v>43592</v>
      </c>
      <c r="C134" s="7">
        <f>SUMIF('תנועות בנק'!$A:$A,$B134,'תנועות בנק'!E:E)</f>
        <v>0</v>
      </c>
      <c r="D134" s="7">
        <f>SUMIF('תנועות בנק'!$A:$A,$B134,'תנועות בנק'!F:F)</f>
        <v>0</v>
      </c>
      <c r="E134" s="7">
        <f t="shared" si="12"/>
        <v>0</v>
      </c>
      <c r="F134" s="7">
        <f t="shared" si="13"/>
        <v>-2889</v>
      </c>
      <c r="G134" s="7">
        <f>-דשבורד!$F$5</f>
        <v>-20000</v>
      </c>
      <c r="N134" s="26">
        <f t="shared" si="14"/>
        <v>5</v>
      </c>
      <c r="O134" s="26">
        <f t="shared" si="15"/>
        <v>2019</v>
      </c>
      <c r="P134" s="27" t="str">
        <f>VLOOKUP(N134,'קובץ עזר - לא לגעת'!$C$3:$D$14,2,0)</f>
        <v>מאי</v>
      </c>
      <c r="Q134" s="27" t="str">
        <f t="shared" si="16"/>
        <v>מאי_2019</v>
      </c>
    </row>
    <row r="135" spans="1:17" x14ac:dyDescent="0.3">
      <c r="A135" s="9">
        <v>133</v>
      </c>
      <c r="B135" s="6">
        <f t="shared" si="17"/>
        <v>43593</v>
      </c>
      <c r="C135" s="7">
        <f>SUMIF('תנועות בנק'!$A:$A,$B135,'תנועות בנק'!E:E)</f>
        <v>0</v>
      </c>
      <c r="D135" s="7">
        <f>SUMIF('תנועות בנק'!$A:$A,$B135,'תנועות בנק'!F:F)</f>
        <v>0</v>
      </c>
      <c r="E135" s="7">
        <f t="shared" si="12"/>
        <v>0</v>
      </c>
      <c r="F135" s="7">
        <f t="shared" si="13"/>
        <v>-2889</v>
      </c>
      <c r="G135" s="7">
        <f>-דשבורד!$F$5</f>
        <v>-20000</v>
      </c>
      <c r="N135" s="26">
        <f t="shared" si="14"/>
        <v>5</v>
      </c>
      <c r="O135" s="26">
        <f t="shared" si="15"/>
        <v>2019</v>
      </c>
      <c r="P135" s="27" t="str">
        <f>VLOOKUP(N135,'קובץ עזר - לא לגעת'!$C$3:$D$14,2,0)</f>
        <v>מאי</v>
      </c>
      <c r="Q135" s="27" t="str">
        <f t="shared" si="16"/>
        <v>מאי_2019</v>
      </c>
    </row>
    <row r="136" spans="1:17" x14ac:dyDescent="0.3">
      <c r="A136" s="9">
        <v>134</v>
      </c>
      <c r="B136" s="6">
        <f t="shared" si="17"/>
        <v>43594</v>
      </c>
      <c r="C136" s="7">
        <f>SUMIF('תנועות בנק'!$A:$A,$B136,'תנועות בנק'!E:E)</f>
        <v>0</v>
      </c>
      <c r="D136" s="7">
        <f>SUMIF('תנועות בנק'!$A:$A,$B136,'תנועות בנק'!F:F)</f>
        <v>0</v>
      </c>
      <c r="E136" s="7">
        <f t="shared" si="12"/>
        <v>0</v>
      </c>
      <c r="F136" s="7">
        <f t="shared" si="13"/>
        <v>-2889</v>
      </c>
      <c r="G136" s="7">
        <f>-דשבורד!$F$5</f>
        <v>-20000</v>
      </c>
      <c r="N136" s="26">
        <f t="shared" si="14"/>
        <v>5</v>
      </c>
      <c r="O136" s="26">
        <f t="shared" si="15"/>
        <v>2019</v>
      </c>
      <c r="P136" s="27" t="str">
        <f>VLOOKUP(N136,'קובץ עזר - לא לגעת'!$C$3:$D$14,2,0)</f>
        <v>מאי</v>
      </c>
      <c r="Q136" s="27" t="str">
        <f t="shared" si="16"/>
        <v>מאי_2019</v>
      </c>
    </row>
    <row r="137" spans="1:17" x14ac:dyDescent="0.3">
      <c r="A137" s="9">
        <v>135</v>
      </c>
      <c r="B137" s="6">
        <f t="shared" si="17"/>
        <v>43595</v>
      </c>
      <c r="C137" s="7">
        <f>SUMIF('תנועות בנק'!$A:$A,$B137,'תנועות בנק'!E:E)</f>
        <v>0</v>
      </c>
      <c r="D137" s="7">
        <f>SUMIF('תנועות בנק'!$A:$A,$B137,'תנועות בנק'!F:F)</f>
        <v>0</v>
      </c>
      <c r="E137" s="7">
        <f t="shared" si="12"/>
        <v>0</v>
      </c>
      <c r="F137" s="7">
        <f t="shared" si="13"/>
        <v>-2889</v>
      </c>
      <c r="G137" s="7">
        <f>-דשבורד!$F$5</f>
        <v>-20000</v>
      </c>
      <c r="N137" s="26">
        <f t="shared" si="14"/>
        <v>5</v>
      </c>
      <c r="O137" s="26">
        <f t="shared" si="15"/>
        <v>2019</v>
      </c>
      <c r="P137" s="27" t="str">
        <f>VLOOKUP(N137,'קובץ עזר - לא לגעת'!$C$3:$D$14,2,0)</f>
        <v>מאי</v>
      </c>
      <c r="Q137" s="27" t="str">
        <f t="shared" si="16"/>
        <v>מאי_2019</v>
      </c>
    </row>
    <row r="138" spans="1:17" x14ac:dyDescent="0.3">
      <c r="A138" s="9">
        <v>136</v>
      </c>
      <c r="B138" s="6">
        <f t="shared" si="17"/>
        <v>43596</v>
      </c>
      <c r="C138" s="7">
        <f>SUMIF('תנועות בנק'!$A:$A,$B138,'תנועות בנק'!E:E)</f>
        <v>0</v>
      </c>
      <c r="D138" s="7">
        <f>SUMIF('תנועות בנק'!$A:$A,$B138,'תנועות בנק'!F:F)</f>
        <v>0</v>
      </c>
      <c r="E138" s="7">
        <f t="shared" si="12"/>
        <v>0</v>
      </c>
      <c r="F138" s="7">
        <f t="shared" si="13"/>
        <v>-2889</v>
      </c>
      <c r="G138" s="7">
        <f>-דשבורד!$F$5</f>
        <v>-20000</v>
      </c>
      <c r="N138" s="26">
        <f t="shared" si="14"/>
        <v>5</v>
      </c>
      <c r="O138" s="26">
        <f t="shared" si="15"/>
        <v>2019</v>
      </c>
      <c r="P138" s="27" t="str">
        <f>VLOOKUP(N138,'קובץ עזר - לא לגעת'!$C$3:$D$14,2,0)</f>
        <v>מאי</v>
      </c>
      <c r="Q138" s="27" t="str">
        <f t="shared" si="16"/>
        <v>מאי_2019</v>
      </c>
    </row>
    <row r="139" spans="1:17" x14ac:dyDescent="0.3">
      <c r="A139" s="9">
        <v>137</v>
      </c>
      <c r="B139" s="6">
        <f t="shared" si="17"/>
        <v>43597</v>
      </c>
      <c r="C139" s="7">
        <f>SUMIF('תנועות בנק'!$A:$A,$B139,'תנועות בנק'!E:E)</f>
        <v>0</v>
      </c>
      <c r="D139" s="7">
        <f>SUMIF('תנועות בנק'!$A:$A,$B139,'תנועות בנק'!F:F)</f>
        <v>0</v>
      </c>
      <c r="E139" s="7">
        <f t="shared" si="12"/>
        <v>0</v>
      </c>
      <c r="F139" s="7">
        <f t="shared" si="13"/>
        <v>-2889</v>
      </c>
      <c r="G139" s="7">
        <f>-דשבורד!$F$5</f>
        <v>-20000</v>
      </c>
      <c r="N139" s="26">
        <f t="shared" si="14"/>
        <v>5</v>
      </c>
      <c r="O139" s="26">
        <f t="shared" si="15"/>
        <v>2019</v>
      </c>
      <c r="P139" s="27" t="str">
        <f>VLOOKUP(N139,'קובץ עזר - לא לגעת'!$C$3:$D$14,2,0)</f>
        <v>מאי</v>
      </c>
      <c r="Q139" s="27" t="str">
        <f t="shared" si="16"/>
        <v>מאי_2019</v>
      </c>
    </row>
    <row r="140" spans="1:17" x14ac:dyDescent="0.3">
      <c r="A140" s="9">
        <v>138</v>
      </c>
      <c r="B140" s="6">
        <f t="shared" si="17"/>
        <v>43598</v>
      </c>
      <c r="C140" s="7">
        <f>SUMIF('תנועות בנק'!$A:$A,$B140,'תנועות בנק'!E:E)</f>
        <v>0</v>
      </c>
      <c r="D140" s="7">
        <f>SUMIF('תנועות בנק'!$A:$A,$B140,'תנועות בנק'!F:F)</f>
        <v>0</v>
      </c>
      <c r="E140" s="7">
        <f t="shared" si="12"/>
        <v>0</v>
      </c>
      <c r="F140" s="7">
        <f t="shared" si="13"/>
        <v>-2889</v>
      </c>
      <c r="G140" s="7">
        <f>-דשבורד!$F$5</f>
        <v>-20000</v>
      </c>
      <c r="N140" s="26">
        <f t="shared" si="14"/>
        <v>5</v>
      </c>
      <c r="O140" s="26">
        <f t="shared" si="15"/>
        <v>2019</v>
      </c>
      <c r="P140" s="27" t="str">
        <f>VLOOKUP(N140,'קובץ עזר - לא לגעת'!$C$3:$D$14,2,0)</f>
        <v>מאי</v>
      </c>
      <c r="Q140" s="27" t="str">
        <f t="shared" si="16"/>
        <v>מאי_2019</v>
      </c>
    </row>
    <row r="141" spans="1:17" x14ac:dyDescent="0.3">
      <c r="A141" s="9">
        <v>139</v>
      </c>
      <c r="B141" s="6">
        <f t="shared" si="17"/>
        <v>43599</v>
      </c>
      <c r="C141" s="7">
        <f>SUMIF('תנועות בנק'!$A:$A,$B141,'תנועות בנק'!E:E)</f>
        <v>0</v>
      </c>
      <c r="D141" s="7">
        <f>SUMIF('תנועות בנק'!$A:$A,$B141,'תנועות בנק'!F:F)</f>
        <v>0</v>
      </c>
      <c r="E141" s="7">
        <f t="shared" si="12"/>
        <v>0</v>
      </c>
      <c r="F141" s="7">
        <f t="shared" si="13"/>
        <v>-2889</v>
      </c>
      <c r="G141" s="7">
        <f>-דשבורד!$F$5</f>
        <v>-20000</v>
      </c>
      <c r="N141" s="26">
        <f t="shared" si="14"/>
        <v>5</v>
      </c>
      <c r="O141" s="26">
        <f t="shared" si="15"/>
        <v>2019</v>
      </c>
      <c r="P141" s="27" t="str">
        <f>VLOOKUP(N141,'קובץ עזר - לא לגעת'!$C$3:$D$14,2,0)</f>
        <v>מאי</v>
      </c>
      <c r="Q141" s="27" t="str">
        <f t="shared" si="16"/>
        <v>מאי_2019</v>
      </c>
    </row>
    <row r="142" spans="1:17" x14ac:dyDescent="0.3">
      <c r="A142" s="9">
        <v>140</v>
      </c>
      <c r="B142" s="6">
        <f t="shared" si="17"/>
        <v>43600</v>
      </c>
      <c r="C142" s="7">
        <f>SUMIF('תנועות בנק'!$A:$A,$B142,'תנועות בנק'!E:E)</f>
        <v>0</v>
      </c>
      <c r="D142" s="7">
        <f>SUMIF('תנועות בנק'!$A:$A,$B142,'תנועות בנק'!F:F)</f>
        <v>0</v>
      </c>
      <c r="E142" s="7">
        <f t="shared" si="12"/>
        <v>0</v>
      </c>
      <c r="F142" s="7">
        <f t="shared" si="13"/>
        <v>-2889</v>
      </c>
      <c r="G142" s="7">
        <f>-דשבורד!$F$5</f>
        <v>-20000</v>
      </c>
      <c r="N142" s="26">
        <f t="shared" si="14"/>
        <v>5</v>
      </c>
      <c r="O142" s="26">
        <f t="shared" si="15"/>
        <v>2019</v>
      </c>
      <c r="P142" s="27" t="str">
        <f>VLOOKUP(N142,'קובץ עזר - לא לגעת'!$C$3:$D$14,2,0)</f>
        <v>מאי</v>
      </c>
      <c r="Q142" s="27" t="str">
        <f t="shared" si="16"/>
        <v>מאי_2019</v>
      </c>
    </row>
    <row r="143" spans="1:17" x14ac:dyDescent="0.3">
      <c r="A143" s="9">
        <v>141</v>
      </c>
      <c r="B143" s="6">
        <f t="shared" si="17"/>
        <v>43601</v>
      </c>
      <c r="C143" s="7">
        <f>SUMIF('תנועות בנק'!$A:$A,$B143,'תנועות בנק'!E:E)</f>
        <v>0</v>
      </c>
      <c r="D143" s="7">
        <f>SUMIF('תנועות בנק'!$A:$A,$B143,'תנועות בנק'!F:F)</f>
        <v>0</v>
      </c>
      <c r="E143" s="7">
        <f t="shared" si="12"/>
        <v>0</v>
      </c>
      <c r="F143" s="7">
        <f t="shared" si="13"/>
        <v>-2889</v>
      </c>
      <c r="G143" s="7">
        <f>-דשבורד!$F$5</f>
        <v>-20000</v>
      </c>
      <c r="N143" s="26">
        <f t="shared" si="14"/>
        <v>5</v>
      </c>
      <c r="O143" s="26">
        <f t="shared" si="15"/>
        <v>2019</v>
      </c>
      <c r="P143" s="27" t="str">
        <f>VLOOKUP(N143,'קובץ עזר - לא לגעת'!$C$3:$D$14,2,0)</f>
        <v>מאי</v>
      </c>
      <c r="Q143" s="27" t="str">
        <f t="shared" si="16"/>
        <v>מאי_2019</v>
      </c>
    </row>
    <row r="144" spans="1:17" x14ac:dyDescent="0.3">
      <c r="A144" s="9">
        <v>142</v>
      </c>
      <c r="B144" s="6">
        <f t="shared" si="17"/>
        <v>43602</v>
      </c>
      <c r="C144" s="7">
        <f>SUMIF('תנועות בנק'!$A:$A,$B144,'תנועות בנק'!E:E)</f>
        <v>0</v>
      </c>
      <c r="D144" s="7">
        <f>SUMIF('תנועות בנק'!$A:$A,$B144,'תנועות בנק'!F:F)</f>
        <v>0</v>
      </c>
      <c r="E144" s="7">
        <f t="shared" si="12"/>
        <v>0</v>
      </c>
      <c r="F144" s="7">
        <f t="shared" si="13"/>
        <v>-2889</v>
      </c>
      <c r="G144" s="7">
        <f>-דשבורד!$F$5</f>
        <v>-20000</v>
      </c>
      <c r="N144" s="26">
        <f t="shared" si="14"/>
        <v>5</v>
      </c>
      <c r="O144" s="26">
        <f t="shared" si="15"/>
        <v>2019</v>
      </c>
      <c r="P144" s="27" t="str">
        <f>VLOOKUP(N144,'קובץ עזר - לא לגעת'!$C$3:$D$14,2,0)</f>
        <v>מאי</v>
      </c>
      <c r="Q144" s="27" t="str">
        <f t="shared" si="16"/>
        <v>מאי_2019</v>
      </c>
    </row>
    <row r="145" spans="1:17" x14ac:dyDescent="0.3">
      <c r="A145" s="9">
        <v>143</v>
      </c>
      <c r="B145" s="6">
        <f t="shared" si="17"/>
        <v>43603</v>
      </c>
      <c r="C145" s="7">
        <f>SUMIF('תנועות בנק'!$A:$A,$B145,'תנועות בנק'!E:E)</f>
        <v>0</v>
      </c>
      <c r="D145" s="7">
        <f>SUMIF('תנועות בנק'!$A:$A,$B145,'תנועות בנק'!F:F)</f>
        <v>0</v>
      </c>
      <c r="E145" s="7">
        <f t="shared" si="12"/>
        <v>0</v>
      </c>
      <c r="F145" s="7">
        <f t="shared" si="13"/>
        <v>-2889</v>
      </c>
      <c r="G145" s="7">
        <f>-דשבורד!$F$5</f>
        <v>-20000</v>
      </c>
      <c r="N145" s="26">
        <f t="shared" si="14"/>
        <v>5</v>
      </c>
      <c r="O145" s="26">
        <f t="shared" si="15"/>
        <v>2019</v>
      </c>
      <c r="P145" s="27" t="str">
        <f>VLOOKUP(N145,'קובץ עזר - לא לגעת'!$C$3:$D$14,2,0)</f>
        <v>מאי</v>
      </c>
      <c r="Q145" s="27" t="str">
        <f t="shared" si="16"/>
        <v>מאי_2019</v>
      </c>
    </row>
    <row r="146" spans="1:17" x14ac:dyDescent="0.3">
      <c r="A146" s="9">
        <v>144</v>
      </c>
      <c r="B146" s="6">
        <f t="shared" si="17"/>
        <v>43604</v>
      </c>
      <c r="C146" s="7">
        <f>SUMIF('תנועות בנק'!$A:$A,$B146,'תנועות בנק'!E:E)</f>
        <v>0</v>
      </c>
      <c r="D146" s="7">
        <f>SUMIF('תנועות בנק'!$A:$A,$B146,'תנועות בנק'!F:F)</f>
        <v>0</v>
      </c>
      <c r="E146" s="7">
        <f t="shared" si="12"/>
        <v>0</v>
      </c>
      <c r="F146" s="7">
        <f t="shared" si="13"/>
        <v>-2889</v>
      </c>
      <c r="G146" s="7">
        <f>-דשבורד!$F$5</f>
        <v>-20000</v>
      </c>
      <c r="N146" s="26">
        <f t="shared" si="14"/>
        <v>5</v>
      </c>
      <c r="O146" s="26">
        <f t="shared" si="15"/>
        <v>2019</v>
      </c>
      <c r="P146" s="27" t="str">
        <f>VLOOKUP(N146,'קובץ עזר - לא לגעת'!$C$3:$D$14,2,0)</f>
        <v>מאי</v>
      </c>
      <c r="Q146" s="27" t="str">
        <f t="shared" si="16"/>
        <v>מאי_2019</v>
      </c>
    </row>
    <row r="147" spans="1:17" x14ac:dyDescent="0.3">
      <c r="A147" s="9">
        <v>145</v>
      </c>
      <c r="B147" s="6">
        <f t="shared" si="17"/>
        <v>43605</v>
      </c>
      <c r="C147" s="7">
        <f>SUMIF('תנועות בנק'!$A:$A,$B147,'תנועות בנק'!E:E)</f>
        <v>0</v>
      </c>
      <c r="D147" s="7">
        <f>SUMIF('תנועות בנק'!$A:$A,$B147,'תנועות בנק'!F:F)</f>
        <v>0</v>
      </c>
      <c r="E147" s="7">
        <f t="shared" si="12"/>
        <v>0</v>
      </c>
      <c r="F147" s="7">
        <f t="shared" si="13"/>
        <v>-2889</v>
      </c>
      <c r="G147" s="7">
        <f>-דשבורד!$F$5</f>
        <v>-20000</v>
      </c>
      <c r="N147" s="26">
        <f t="shared" si="14"/>
        <v>5</v>
      </c>
      <c r="O147" s="26">
        <f t="shared" si="15"/>
        <v>2019</v>
      </c>
      <c r="P147" s="27" t="str">
        <f>VLOOKUP(N147,'קובץ עזר - לא לגעת'!$C$3:$D$14,2,0)</f>
        <v>מאי</v>
      </c>
      <c r="Q147" s="27" t="str">
        <f t="shared" si="16"/>
        <v>מאי_2019</v>
      </c>
    </row>
    <row r="148" spans="1:17" x14ac:dyDescent="0.3">
      <c r="A148" s="9">
        <v>146</v>
      </c>
      <c r="B148" s="6">
        <f t="shared" si="17"/>
        <v>43606</v>
      </c>
      <c r="C148" s="7">
        <f>SUMIF('תנועות בנק'!$A:$A,$B148,'תנועות בנק'!E:E)</f>
        <v>0</v>
      </c>
      <c r="D148" s="7">
        <f>SUMIF('תנועות בנק'!$A:$A,$B148,'תנועות בנק'!F:F)</f>
        <v>0</v>
      </c>
      <c r="E148" s="7">
        <f t="shared" si="12"/>
        <v>0</v>
      </c>
      <c r="F148" s="7">
        <f t="shared" si="13"/>
        <v>-2889</v>
      </c>
      <c r="G148" s="7">
        <f>-דשבורד!$F$5</f>
        <v>-20000</v>
      </c>
      <c r="N148" s="26">
        <f t="shared" si="14"/>
        <v>5</v>
      </c>
      <c r="O148" s="26">
        <f t="shared" si="15"/>
        <v>2019</v>
      </c>
      <c r="P148" s="27" t="str">
        <f>VLOOKUP(N148,'קובץ עזר - לא לגעת'!$C$3:$D$14,2,0)</f>
        <v>מאי</v>
      </c>
      <c r="Q148" s="27" t="str">
        <f t="shared" si="16"/>
        <v>מאי_2019</v>
      </c>
    </row>
    <row r="149" spans="1:17" x14ac:dyDescent="0.3">
      <c r="A149" s="9">
        <v>147</v>
      </c>
      <c r="B149" s="6">
        <f t="shared" si="17"/>
        <v>43607</v>
      </c>
      <c r="C149" s="7">
        <f>SUMIF('תנועות בנק'!$A:$A,$B149,'תנועות בנק'!E:E)</f>
        <v>0</v>
      </c>
      <c r="D149" s="7">
        <f>SUMIF('תנועות בנק'!$A:$A,$B149,'תנועות בנק'!F:F)</f>
        <v>0</v>
      </c>
      <c r="E149" s="7">
        <f t="shared" si="12"/>
        <v>0</v>
      </c>
      <c r="F149" s="7">
        <f t="shared" si="13"/>
        <v>-2889</v>
      </c>
      <c r="G149" s="7">
        <f>-דשבורד!$F$5</f>
        <v>-20000</v>
      </c>
      <c r="N149" s="26">
        <f t="shared" si="14"/>
        <v>5</v>
      </c>
      <c r="O149" s="26">
        <f t="shared" si="15"/>
        <v>2019</v>
      </c>
      <c r="P149" s="27" t="str">
        <f>VLOOKUP(N149,'קובץ עזר - לא לגעת'!$C$3:$D$14,2,0)</f>
        <v>מאי</v>
      </c>
      <c r="Q149" s="27" t="str">
        <f t="shared" si="16"/>
        <v>מאי_2019</v>
      </c>
    </row>
    <row r="150" spans="1:17" x14ac:dyDescent="0.3">
      <c r="A150" s="9">
        <v>148</v>
      </c>
      <c r="B150" s="6">
        <f t="shared" si="17"/>
        <v>43608</v>
      </c>
      <c r="C150" s="7">
        <f>SUMIF('תנועות בנק'!$A:$A,$B150,'תנועות בנק'!E:E)</f>
        <v>0</v>
      </c>
      <c r="D150" s="7">
        <f>SUMIF('תנועות בנק'!$A:$A,$B150,'תנועות בנק'!F:F)</f>
        <v>0</v>
      </c>
      <c r="E150" s="7">
        <f t="shared" si="12"/>
        <v>0</v>
      </c>
      <c r="F150" s="7">
        <f t="shared" si="13"/>
        <v>-2889</v>
      </c>
      <c r="G150" s="7">
        <f>-דשבורד!$F$5</f>
        <v>-20000</v>
      </c>
      <c r="N150" s="26">
        <f t="shared" si="14"/>
        <v>5</v>
      </c>
      <c r="O150" s="26">
        <f t="shared" si="15"/>
        <v>2019</v>
      </c>
      <c r="P150" s="27" t="str">
        <f>VLOOKUP(N150,'קובץ עזר - לא לגעת'!$C$3:$D$14,2,0)</f>
        <v>מאי</v>
      </c>
      <c r="Q150" s="27" t="str">
        <f t="shared" si="16"/>
        <v>מאי_2019</v>
      </c>
    </row>
    <row r="151" spans="1:17" x14ac:dyDescent="0.3">
      <c r="A151" s="9">
        <v>149</v>
      </c>
      <c r="B151" s="6">
        <f t="shared" si="17"/>
        <v>43609</v>
      </c>
      <c r="C151" s="7">
        <f>SUMIF('תנועות בנק'!$A:$A,$B151,'תנועות בנק'!E:E)</f>
        <v>0</v>
      </c>
      <c r="D151" s="7">
        <f>SUMIF('תנועות בנק'!$A:$A,$B151,'תנועות בנק'!F:F)</f>
        <v>0</v>
      </c>
      <c r="E151" s="7">
        <f t="shared" si="12"/>
        <v>0</v>
      </c>
      <c r="F151" s="7">
        <f t="shared" si="13"/>
        <v>-2889</v>
      </c>
      <c r="G151" s="7">
        <f>-דשבורד!$F$5</f>
        <v>-20000</v>
      </c>
      <c r="N151" s="26">
        <f t="shared" si="14"/>
        <v>5</v>
      </c>
      <c r="O151" s="26">
        <f t="shared" si="15"/>
        <v>2019</v>
      </c>
      <c r="P151" s="27" t="str">
        <f>VLOOKUP(N151,'קובץ עזר - לא לגעת'!$C$3:$D$14,2,0)</f>
        <v>מאי</v>
      </c>
      <c r="Q151" s="27" t="str">
        <f t="shared" si="16"/>
        <v>מאי_2019</v>
      </c>
    </row>
    <row r="152" spans="1:17" x14ac:dyDescent="0.3">
      <c r="A152" s="9">
        <v>150</v>
      </c>
      <c r="B152" s="6">
        <f t="shared" si="17"/>
        <v>43610</v>
      </c>
      <c r="C152" s="7">
        <f>SUMIF('תנועות בנק'!$A:$A,$B152,'תנועות בנק'!E:E)</f>
        <v>0</v>
      </c>
      <c r="D152" s="7">
        <f>SUMIF('תנועות בנק'!$A:$A,$B152,'תנועות בנק'!F:F)</f>
        <v>0</v>
      </c>
      <c r="E152" s="7">
        <f t="shared" si="12"/>
        <v>0</v>
      </c>
      <c r="F152" s="7">
        <f t="shared" si="13"/>
        <v>-2889</v>
      </c>
      <c r="G152" s="7">
        <f>-דשבורד!$F$5</f>
        <v>-20000</v>
      </c>
      <c r="N152" s="26">
        <f t="shared" si="14"/>
        <v>5</v>
      </c>
      <c r="O152" s="26">
        <f t="shared" si="15"/>
        <v>2019</v>
      </c>
      <c r="P152" s="27" t="str">
        <f>VLOOKUP(N152,'קובץ עזר - לא לגעת'!$C$3:$D$14,2,0)</f>
        <v>מאי</v>
      </c>
      <c r="Q152" s="27" t="str">
        <f t="shared" si="16"/>
        <v>מאי_2019</v>
      </c>
    </row>
    <row r="153" spans="1:17" x14ac:dyDescent="0.3">
      <c r="A153" s="9">
        <v>151</v>
      </c>
      <c r="B153" s="6">
        <f t="shared" si="17"/>
        <v>43611</v>
      </c>
      <c r="C153" s="7">
        <f>SUMIF('תנועות בנק'!$A:$A,$B153,'תנועות בנק'!E:E)</f>
        <v>0</v>
      </c>
      <c r="D153" s="7">
        <f>SUMIF('תנועות בנק'!$A:$A,$B153,'תנועות בנק'!F:F)</f>
        <v>0</v>
      </c>
      <c r="E153" s="7">
        <f t="shared" si="12"/>
        <v>0</v>
      </c>
      <c r="F153" s="7">
        <f t="shared" si="13"/>
        <v>-2889</v>
      </c>
      <c r="G153" s="7">
        <f>-דשבורד!$F$5</f>
        <v>-20000</v>
      </c>
      <c r="N153" s="26">
        <f t="shared" si="14"/>
        <v>5</v>
      </c>
      <c r="O153" s="26">
        <f t="shared" si="15"/>
        <v>2019</v>
      </c>
      <c r="P153" s="27" t="str">
        <f>VLOOKUP(N153,'קובץ עזר - לא לגעת'!$C$3:$D$14,2,0)</f>
        <v>מאי</v>
      </c>
      <c r="Q153" s="27" t="str">
        <f t="shared" si="16"/>
        <v>מאי_2019</v>
      </c>
    </row>
    <row r="154" spans="1:17" x14ac:dyDescent="0.3">
      <c r="A154" s="9">
        <v>152</v>
      </c>
      <c r="B154" s="6">
        <f t="shared" si="17"/>
        <v>43612</v>
      </c>
      <c r="C154" s="7">
        <f>SUMIF('תנועות בנק'!$A:$A,$B154,'תנועות בנק'!E:E)</f>
        <v>0</v>
      </c>
      <c r="D154" s="7">
        <f>SUMIF('תנועות בנק'!$A:$A,$B154,'תנועות בנק'!F:F)</f>
        <v>0</v>
      </c>
      <c r="E154" s="7">
        <f t="shared" si="12"/>
        <v>0</v>
      </c>
      <c r="F154" s="7">
        <f t="shared" si="13"/>
        <v>-2889</v>
      </c>
      <c r="G154" s="7">
        <f>-דשבורד!$F$5</f>
        <v>-20000</v>
      </c>
      <c r="N154" s="26">
        <f t="shared" si="14"/>
        <v>5</v>
      </c>
      <c r="O154" s="26">
        <f t="shared" si="15"/>
        <v>2019</v>
      </c>
      <c r="P154" s="27" t="str">
        <f>VLOOKUP(N154,'קובץ עזר - לא לגעת'!$C$3:$D$14,2,0)</f>
        <v>מאי</v>
      </c>
      <c r="Q154" s="27" t="str">
        <f t="shared" si="16"/>
        <v>מאי_2019</v>
      </c>
    </row>
    <row r="155" spans="1:17" x14ac:dyDescent="0.3">
      <c r="A155" s="9">
        <v>153</v>
      </c>
      <c r="B155" s="6">
        <f t="shared" si="17"/>
        <v>43613</v>
      </c>
      <c r="C155" s="7">
        <f>SUMIF('תנועות בנק'!$A:$A,$B155,'תנועות בנק'!E:E)</f>
        <v>0</v>
      </c>
      <c r="D155" s="7">
        <f>SUMIF('תנועות בנק'!$A:$A,$B155,'תנועות בנק'!F:F)</f>
        <v>0</v>
      </c>
      <c r="E155" s="7">
        <f t="shared" si="12"/>
        <v>0</v>
      </c>
      <c r="F155" s="7">
        <f t="shared" si="13"/>
        <v>-2889</v>
      </c>
      <c r="G155" s="7">
        <f>-דשבורד!$F$5</f>
        <v>-20000</v>
      </c>
      <c r="N155" s="26">
        <f t="shared" si="14"/>
        <v>5</v>
      </c>
      <c r="O155" s="26">
        <f t="shared" si="15"/>
        <v>2019</v>
      </c>
      <c r="P155" s="27" t="str">
        <f>VLOOKUP(N155,'קובץ עזר - לא לגעת'!$C$3:$D$14,2,0)</f>
        <v>מאי</v>
      </c>
      <c r="Q155" s="27" t="str">
        <f t="shared" si="16"/>
        <v>מאי_2019</v>
      </c>
    </row>
    <row r="156" spans="1:17" x14ac:dyDescent="0.3">
      <c r="A156" s="9">
        <v>154</v>
      </c>
      <c r="B156" s="6">
        <f t="shared" si="17"/>
        <v>43614</v>
      </c>
      <c r="C156" s="7">
        <f>SUMIF('תנועות בנק'!$A:$A,$B156,'תנועות בנק'!E:E)</f>
        <v>0</v>
      </c>
      <c r="D156" s="7">
        <f>SUMIF('תנועות בנק'!$A:$A,$B156,'תנועות בנק'!F:F)</f>
        <v>0</v>
      </c>
      <c r="E156" s="7">
        <f t="shared" si="12"/>
        <v>0</v>
      </c>
      <c r="F156" s="7">
        <f t="shared" si="13"/>
        <v>-2889</v>
      </c>
      <c r="G156" s="7">
        <f>-דשבורד!$F$5</f>
        <v>-20000</v>
      </c>
      <c r="N156" s="26">
        <f t="shared" si="14"/>
        <v>5</v>
      </c>
      <c r="O156" s="26">
        <f t="shared" si="15"/>
        <v>2019</v>
      </c>
      <c r="P156" s="27" t="str">
        <f>VLOOKUP(N156,'קובץ עזר - לא לגעת'!$C$3:$D$14,2,0)</f>
        <v>מאי</v>
      </c>
      <c r="Q156" s="27" t="str">
        <f t="shared" si="16"/>
        <v>מאי_2019</v>
      </c>
    </row>
    <row r="157" spans="1:17" x14ac:dyDescent="0.3">
      <c r="A157" s="9">
        <v>155</v>
      </c>
      <c r="B157" s="6">
        <f t="shared" si="17"/>
        <v>43615</v>
      </c>
      <c r="C157" s="7">
        <f>SUMIF('תנועות בנק'!$A:$A,$B157,'תנועות בנק'!E:E)</f>
        <v>0</v>
      </c>
      <c r="D157" s="7">
        <f>SUMIF('תנועות בנק'!$A:$A,$B157,'תנועות בנק'!F:F)</f>
        <v>0</v>
      </c>
      <c r="E157" s="7">
        <f t="shared" si="12"/>
        <v>0</v>
      </c>
      <c r="F157" s="7">
        <f t="shared" si="13"/>
        <v>-2889</v>
      </c>
      <c r="G157" s="7">
        <f>-דשבורד!$F$5</f>
        <v>-20000</v>
      </c>
      <c r="N157" s="26">
        <f t="shared" si="14"/>
        <v>5</v>
      </c>
      <c r="O157" s="26">
        <f t="shared" si="15"/>
        <v>2019</v>
      </c>
      <c r="P157" s="27" t="str">
        <f>VLOOKUP(N157,'קובץ עזר - לא לגעת'!$C$3:$D$14,2,0)</f>
        <v>מאי</v>
      </c>
      <c r="Q157" s="27" t="str">
        <f t="shared" si="16"/>
        <v>מאי_2019</v>
      </c>
    </row>
    <row r="158" spans="1:17" x14ac:dyDescent="0.3">
      <c r="A158" s="9">
        <v>156</v>
      </c>
      <c r="B158" s="6">
        <f t="shared" si="17"/>
        <v>43616</v>
      </c>
      <c r="C158" s="7">
        <f>SUMIF('תנועות בנק'!$A:$A,$B158,'תנועות בנק'!E:E)</f>
        <v>0</v>
      </c>
      <c r="D158" s="7">
        <f>SUMIF('תנועות בנק'!$A:$A,$B158,'תנועות בנק'!F:F)</f>
        <v>0</v>
      </c>
      <c r="E158" s="7">
        <f t="shared" si="12"/>
        <v>0</v>
      </c>
      <c r="F158" s="7">
        <f t="shared" si="13"/>
        <v>-2889</v>
      </c>
      <c r="G158" s="7">
        <f>-דשבורד!$F$5</f>
        <v>-20000</v>
      </c>
      <c r="N158" s="26">
        <f t="shared" si="14"/>
        <v>5</v>
      </c>
      <c r="O158" s="26">
        <f t="shared" si="15"/>
        <v>2019</v>
      </c>
      <c r="P158" s="27" t="str">
        <f>VLOOKUP(N158,'קובץ עזר - לא לגעת'!$C$3:$D$14,2,0)</f>
        <v>מאי</v>
      </c>
      <c r="Q158" s="27" t="str">
        <f t="shared" si="16"/>
        <v>מאי_2019</v>
      </c>
    </row>
    <row r="159" spans="1:17" x14ac:dyDescent="0.3">
      <c r="A159" s="9">
        <v>157</v>
      </c>
      <c r="B159" s="6">
        <f t="shared" si="17"/>
        <v>43617</v>
      </c>
      <c r="C159" s="7">
        <f>SUMIF('תנועות בנק'!$A:$A,$B159,'תנועות בנק'!E:E)</f>
        <v>0</v>
      </c>
      <c r="D159" s="7">
        <f>SUMIF('תנועות בנק'!$A:$A,$B159,'תנועות בנק'!F:F)</f>
        <v>0</v>
      </c>
      <c r="E159" s="7">
        <f t="shared" si="12"/>
        <v>0</v>
      </c>
      <c r="F159" s="7">
        <f t="shared" si="13"/>
        <v>-2889</v>
      </c>
      <c r="G159" s="7">
        <f>-דשבורד!$F$5</f>
        <v>-20000</v>
      </c>
      <c r="N159" s="26">
        <f t="shared" si="14"/>
        <v>6</v>
      </c>
      <c r="O159" s="26">
        <f t="shared" si="15"/>
        <v>2019</v>
      </c>
      <c r="P159" s="27" t="str">
        <f>VLOOKUP(N159,'קובץ עזר - לא לגעת'!$C$3:$D$14,2,0)</f>
        <v>יוני</v>
      </c>
      <c r="Q159" s="27" t="str">
        <f t="shared" si="16"/>
        <v>יוני_2019</v>
      </c>
    </row>
    <row r="160" spans="1:17" x14ac:dyDescent="0.3">
      <c r="A160" s="9">
        <v>158</v>
      </c>
      <c r="B160" s="6">
        <f t="shared" si="17"/>
        <v>43618</v>
      </c>
      <c r="C160" s="7">
        <f>SUMIF('תנועות בנק'!$A:$A,$B160,'תנועות בנק'!E:E)</f>
        <v>0</v>
      </c>
      <c r="D160" s="7">
        <f>SUMIF('תנועות בנק'!$A:$A,$B160,'תנועות בנק'!F:F)</f>
        <v>0</v>
      </c>
      <c r="E160" s="7">
        <f t="shared" si="12"/>
        <v>0</v>
      </c>
      <c r="F160" s="7">
        <f t="shared" si="13"/>
        <v>-2889</v>
      </c>
      <c r="G160" s="7">
        <f>-דשבורד!$F$5</f>
        <v>-20000</v>
      </c>
      <c r="N160" s="26">
        <f t="shared" si="14"/>
        <v>6</v>
      </c>
      <c r="O160" s="26">
        <f t="shared" si="15"/>
        <v>2019</v>
      </c>
      <c r="P160" s="27" t="str">
        <f>VLOOKUP(N160,'קובץ עזר - לא לגעת'!$C$3:$D$14,2,0)</f>
        <v>יוני</v>
      </c>
      <c r="Q160" s="27" t="str">
        <f t="shared" si="16"/>
        <v>יוני_2019</v>
      </c>
    </row>
    <row r="161" spans="1:17" x14ac:dyDescent="0.3">
      <c r="A161" s="9">
        <v>159</v>
      </c>
      <c r="B161" s="6">
        <f t="shared" si="17"/>
        <v>43619</v>
      </c>
      <c r="C161" s="7">
        <f>SUMIF('תנועות בנק'!$A:$A,$B161,'תנועות בנק'!E:E)</f>
        <v>0</v>
      </c>
      <c r="D161" s="7">
        <f>SUMIF('תנועות בנק'!$A:$A,$B161,'תנועות בנק'!F:F)</f>
        <v>0</v>
      </c>
      <c r="E161" s="7">
        <f t="shared" si="12"/>
        <v>0</v>
      </c>
      <c r="F161" s="7">
        <f t="shared" si="13"/>
        <v>-2889</v>
      </c>
      <c r="G161" s="7">
        <f>-דשבורד!$F$5</f>
        <v>-20000</v>
      </c>
      <c r="N161" s="26">
        <f t="shared" si="14"/>
        <v>6</v>
      </c>
      <c r="O161" s="26">
        <f t="shared" si="15"/>
        <v>2019</v>
      </c>
      <c r="P161" s="27" t="str">
        <f>VLOOKUP(N161,'קובץ עזר - לא לגעת'!$C$3:$D$14,2,0)</f>
        <v>יוני</v>
      </c>
      <c r="Q161" s="27" t="str">
        <f t="shared" si="16"/>
        <v>יוני_2019</v>
      </c>
    </row>
    <row r="162" spans="1:17" x14ac:dyDescent="0.3">
      <c r="A162" s="9">
        <v>160</v>
      </c>
      <c r="B162" s="6">
        <f t="shared" si="17"/>
        <v>43620</v>
      </c>
      <c r="C162" s="7">
        <f>SUMIF('תנועות בנק'!$A:$A,$B162,'תנועות בנק'!E:E)</f>
        <v>0</v>
      </c>
      <c r="D162" s="7">
        <f>SUMIF('תנועות בנק'!$A:$A,$B162,'תנועות בנק'!F:F)</f>
        <v>0</v>
      </c>
      <c r="E162" s="7">
        <f t="shared" si="12"/>
        <v>0</v>
      </c>
      <c r="F162" s="7">
        <f t="shared" si="13"/>
        <v>-2889</v>
      </c>
      <c r="G162" s="7">
        <f>-דשבורד!$F$5</f>
        <v>-20000</v>
      </c>
      <c r="N162" s="26">
        <f t="shared" si="14"/>
        <v>6</v>
      </c>
      <c r="O162" s="26">
        <f t="shared" si="15"/>
        <v>2019</v>
      </c>
      <c r="P162" s="27" t="str">
        <f>VLOOKUP(N162,'קובץ עזר - לא לגעת'!$C$3:$D$14,2,0)</f>
        <v>יוני</v>
      </c>
      <c r="Q162" s="27" t="str">
        <f t="shared" si="16"/>
        <v>יוני_2019</v>
      </c>
    </row>
    <row r="163" spans="1:17" x14ac:dyDescent="0.3">
      <c r="A163" s="9">
        <v>161</v>
      </c>
      <c r="B163" s="6">
        <f t="shared" si="17"/>
        <v>43621</v>
      </c>
      <c r="C163" s="7">
        <f>SUMIF('תנועות בנק'!$A:$A,$B163,'תנועות בנק'!E:E)</f>
        <v>0</v>
      </c>
      <c r="D163" s="7">
        <f>SUMIF('תנועות בנק'!$A:$A,$B163,'תנועות בנק'!F:F)</f>
        <v>8000</v>
      </c>
      <c r="E163" s="7">
        <f t="shared" si="12"/>
        <v>-8000</v>
      </c>
      <c r="F163" s="7">
        <f t="shared" si="13"/>
        <v>-10889</v>
      </c>
      <c r="G163" s="7">
        <f>-דשבורד!$F$5</f>
        <v>-20000</v>
      </c>
      <c r="N163" s="26">
        <f t="shared" si="14"/>
        <v>6</v>
      </c>
      <c r="O163" s="26">
        <f t="shared" si="15"/>
        <v>2019</v>
      </c>
      <c r="P163" s="27" t="str">
        <f>VLOOKUP(N163,'קובץ עזר - לא לגעת'!$C$3:$D$14,2,0)</f>
        <v>יוני</v>
      </c>
      <c r="Q163" s="27" t="str">
        <f t="shared" si="16"/>
        <v>יוני_2019</v>
      </c>
    </row>
    <row r="164" spans="1:17" x14ac:dyDescent="0.3">
      <c r="A164" s="9">
        <v>162</v>
      </c>
      <c r="B164" s="6">
        <f t="shared" si="17"/>
        <v>43622</v>
      </c>
      <c r="C164" s="7">
        <f>SUMIF('תנועות בנק'!$A:$A,$B164,'תנועות בנק'!E:E)</f>
        <v>0</v>
      </c>
      <c r="D164" s="7">
        <f>SUMIF('תנועות בנק'!$A:$A,$B164,'תנועות בנק'!F:F)</f>
        <v>0</v>
      </c>
      <c r="E164" s="7">
        <f t="shared" si="12"/>
        <v>0</v>
      </c>
      <c r="F164" s="7">
        <f t="shared" si="13"/>
        <v>-10889</v>
      </c>
      <c r="G164" s="7">
        <f>-דשבורד!$F$5</f>
        <v>-20000</v>
      </c>
      <c r="N164" s="26">
        <f t="shared" si="14"/>
        <v>6</v>
      </c>
      <c r="O164" s="26">
        <f t="shared" si="15"/>
        <v>2019</v>
      </c>
      <c r="P164" s="27" t="str">
        <f>VLOOKUP(N164,'קובץ עזר - לא לגעת'!$C$3:$D$14,2,0)</f>
        <v>יוני</v>
      </c>
      <c r="Q164" s="27" t="str">
        <f t="shared" si="16"/>
        <v>יוני_2019</v>
      </c>
    </row>
    <row r="165" spans="1:17" x14ac:dyDescent="0.3">
      <c r="A165" s="9">
        <v>163</v>
      </c>
      <c r="B165" s="6">
        <f t="shared" si="17"/>
        <v>43623</v>
      </c>
      <c r="C165" s="7">
        <f>SUMIF('תנועות בנק'!$A:$A,$B165,'תנועות בנק'!E:E)</f>
        <v>0</v>
      </c>
      <c r="D165" s="7">
        <f>SUMIF('תנועות בנק'!$A:$A,$B165,'תנועות בנק'!F:F)</f>
        <v>0</v>
      </c>
      <c r="E165" s="7">
        <f t="shared" si="12"/>
        <v>0</v>
      </c>
      <c r="F165" s="7">
        <f t="shared" si="13"/>
        <v>-10889</v>
      </c>
      <c r="G165" s="7">
        <f>-דשבורד!$F$5</f>
        <v>-20000</v>
      </c>
      <c r="N165" s="26">
        <f t="shared" si="14"/>
        <v>6</v>
      </c>
      <c r="O165" s="26">
        <f t="shared" si="15"/>
        <v>2019</v>
      </c>
      <c r="P165" s="27" t="str">
        <f>VLOOKUP(N165,'קובץ עזר - לא לגעת'!$C$3:$D$14,2,0)</f>
        <v>יוני</v>
      </c>
      <c r="Q165" s="27" t="str">
        <f t="shared" si="16"/>
        <v>יוני_2019</v>
      </c>
    </row>
    <row r="166" spans="1:17" x14ac:dyDescent="0.3">
      <c r="A166" s="9">
        <v>164</v>
      </c>
      <c r="B166" s="6">
        <f t="shared" si="17"/>
        <v>43624</v>
      </c>
      <c r="C166" s="7">
        <f>SUMIF('תנועות בנק'!$A:$A,$B166,'תנועות בנק'!E:E)</f>
        <v>0</v>
      </c>
      <c r="D166" s="7">
        <f>SUMIF('תנועות בנק'!$A:$A,$B166,'תנועות בנק'!F:F)</f>
        <v>0</v>
      </c>
      <c r="E166" s="7">
        <f t="shared" si="12"/>
        <v>0</v>
      </c>
      <c r="F166" s="7">
        <f t="shared" si="13"/>
        <v>-10889</v>
      </c>
      <c r="G166" s="7">
        <f>-דשבורד!$F$5</f>
        <v>-20000</v>
      </c>
      <c r="N166" s="26">
        <f t="shared" si="14"/>
        <v>6</v>
      </c>
      <c r="O166" s="26">
        <f t="shared" si="15"/>
        <v>2019</v>
      </c>
      <c r="P166" s="27" t="str">
        <f>VLOOKUP(N166,'קובץ עזר - לא לגעת'!$C$3:$D$14,2,0)</f>
        <v>יוני</v>
      </c>
      <c r="Q166" s="27" t="str">
        <f t="shared" si="16"/>
        <v>יוני_2019</v>
      </c>
    </row>
    <row r="167" spans="1:17" x14ac:dyDescent="0.3">
      <c r="A167" s="9">
        <v>165</v>
      </c>
      <c r="B167" s="6">
        <f t="shared" si="17"/>
        <v>43625</v>
      </c>
      <c r="C167" s="7">
        <f>SUMIF('תנועות בנק'!$A:$A,$B167,'תנועות בנק'!E:E)</f>
        <v>0</v>
      </c>
      <c r="D167" s="7">
        <f>SUMIF('תנועות בנק'!$A:$A,$B167,'תנועות בנק'!F:F)</f>
        <v>0</v>
      </c>
      <c r="E167" s="7">
        <f t="shared" si="12"/>
        <v>0</v>
      </c>
      <c r="F167" s="7">
        <f t="shared" si="13"/>
        <v>-10889</v>
      </c>
      <c r="G167" s="7">
        <f>-דשבורד!$F$5</f>
        <v>-20000</v>
      </c>
      <c r="N167" s="26">
        <f t="shared" si="14"/>
        <v>6</v>
      </c>
      <c r="O167" s="26">
        <f t="shared" si="15"/>
        <v>2019</v>
      </c>
      <c r="P167" s="27" t="str">
        <f>VLOOKUP(N167,'קובץ עזר - לא לגעת'!$C$3:$D$14,2,0)</f>
        <v>יוני</v>
      </c>
      <c r="Q167" s="27" t="str">
        <f t="shared" si="16"/>
        <v>יוני_2019</v>
      </c>
    </row>
    <row r="168" spans="1:17" x14ac:dyDescent="0.3">
      <c r="A168" s="9">
        <v>166</v>
      </c>
      <c r="B168" s="6">
        <f t="shared" si="17"/>
        <v>43626</v>
      </c>
      <c r="C168" s="7">
        <f>SUMIF('תנועות בנק'!$A:$A,$B168,'תנועות בנק'!E:E)</f>
        <v>0</v>
      </c>
      <c r="D168" s="7">
        <f>SUMIF('תנועות בנק'!$A:$A,$B168,'תנועות בנק'!F:F)</f>
        <v>0</v>
      </c>
      <c r="E168" s="7">
        <f t="shared" si="12"/>
        <v>0</v>
      </c>
      <c r="F168" s="7">
        <f t="shared" si="13"/>
        <v>-10889</v>
      </c>
      <c r="G168" s="7">
        <f>-דשבורד!$F$5</f>
        <v>-20000</v>
      </c>
      <c r="N168" s="26">
        <f t="shared" si="14"/>
        <v>6</v>
      </c>
      <c r="O168" s="26">
        <f t="shared" si="15"/>
        <v>2019</v>
      </c>
      <c r="P168" s="27" t="str">
        <f>VLOOKUP(N168,'קובץ עזר - לא לגעת'!$C$3:$D$14,2,0)</f>
        <v>יוני</v>
      </c>
      <c r="Q168" s="27" t="str">
        <f t="shared" si="16"/>
        <v>יוני_2019</v>
      </c>
    </row>
    <row r="169" spans="1:17" x14ac:dyDescent="0.3">
      <c r="A169" s="9">
        <v>167</v>
      </c>
      <c r="B169" s="6">
        <f t="shared" si="17"/>
        <v>43627</v>
      </c>
      <c r="C169" s="7">
        <f>SUMIF('תנועות בנק'!$A:$A,$B169,'תנועות בנק'!E:E)</f>
        <v>0</v>
      </c>
      <c r="D169" s="7">
        <f>SUMIF('תנועות בנק'!$A:$A,$B169,'תנועות בנק'!F:F)</f>
        <v>0</v>
      </c>
      <c r="E169" s="7">
        <f t="shared" si="12"/>
        <v>0</v>
      </c>
      <c r="F169" s="7">
        <f t="shared" si="13"/>
        <v>-10889</v>
      </c>
      <c r="G169" s="7">
        <f>-דשבורד!$F$5</f>
        <v>-20000</v>
      </c>
      <c r="N169" s="26">
        <f t="shared" si="14"/>
        <v>6</v>
      </c>
      <c r="O169" s="26">
        <f t="shared" si="15"/>
        <v>2019</v>
      </c>
      <c r="P169" s="27" t="str">
        <f>VLOOKUP(N169,'קובץ עזר - לא לגעת'!$C$3:$D$14,2,0)</f>
        <v>יוני</v>
      </c>
      <c r="Q169" s="27" t="str">
        <f t="shared" si="16"/>
        <v>יוני_2019</v>
      </c>
    </row>
    <row r="170" spans="1:17" x14ac:dyDescent="0.3">
      <c r="A170" s="9">
        <v>168</v>
      </c>
      <c r="B170" s="6">
        <f t="shared" si="17"/>
        <v>43628</v>
      </c>
      <c r="C170" s="7">
        <f>SUMIF('תנועות בנק'!$A:$A,$B170,'תנועות בנק'!E:E)</f>
        <v>0</v>
      </c>
      <c r="D170" s="7">
        <f>SUMIF('תנועות בנק'!$A:$A,$B170,'תנועות בנק'!F:F)</f>
        <v>0</v>
      </c>
      <c r="E170" s="7">
        <f t="shared" si="12"/>
        <v>0</v>
      </c>
      <c r="F170" s="7">
        <f t="shared" si="13"/>
        <v>-10889</v>
      </c>
      <c r="G170" s="7">
        <f>-דשבורד!$F$5</f>
        <v>-20000</v>
      </c>
      <c r="N170" s="26">
        <f t="shared" si="14"/>
        <v>6</v>
      </c>
      <c r="O170" s="26">
        <f t="shared" si="15"/>
        <v>2019</v>
      </c>
      <c r="P170" s="27" t="str">
        <f>VLOOKUP(N170,'קובץ עזר - לא לגעת'!$C$3:$D$14,2,0)</f>
        <v>יוני</v>
      </c>
      <c r="Q170" s="27" t="str">
        <f t="shared" si="16"/>
        <v>יוני_2019</v>
      </c>
    </row>
    <row r="171" spans="1:17" x14ac:dyDescent="0.3">
      <c r="A171" s="9">
        <v>169</v>
      </c>
      <c r="B171" s="6">
        <f t="shared" si="17"/>
        <v>43629</v>
      </c>
      <c r="C171" s="7">
        <f>SUMIF('תנועות בנק'!$A:$A,$B171,'תנועות בנק'!E:E)</f>
        <v>0</v>
      </c>
      <c r="D171" s="7">
        <f>SUMIF('תנועות בנק'!$A:$A,$B171,'תנועות בנק'!F:F)</f>
        <v>0</v>
      </c>
      <c r="E171" s="7">
        <f t="shared" si="12"/>
        <v>0</v>
      </c>
      <c r="F171" s="7">
        <f t="shared" si="13"/>
        <v>-10889</v>
      </c>
      <c r="G171" s="7">
        <f>-דשבורד!$F$5</f>
        <v>-20000</v>
      </c>
      <c r="N171" s="26">
        <f t="shared" si="14"/>
        <v>6</v>
      </c>
      <c r="O171" s="26">
        <f t="shared" si="15"/>
        <v>2019</v>
      </c>
      <c r="P171" s="27" t="str">
        <f>VLOOKUP(N171,'קובץ עזר - לא לגעת'!$C$3:$D$14,2,0)</f>
        <v>יוני</v>
      </c>
      <c r="Q171" s="27" t="str">
        <f t="shared" si="16"/>
        <v>יוני_2019</v>
      </c>
    </row>
    <row r="172" spans="1:17" x14ac:dyDescent="0.3">
      <c r="A172" s="9">
        <v>170</v>
      </c>
      <c r="B172" s="6">
        <f t="shared" si="17"/>
        <v>43630</v>
      </c>
      <c r="C172" s="7">
        <f>SUMIF('תנועות בנק'!$A:$A,$B172,'תנועות בנק'!E:E)</f>
        <v>0</v>
      </c>
      <c r="D172" s="7">
        <f>SUMIF('תנועות בנק'!$A:$A,$B172,'תנועות בנק'!F:F)</f>
        <v>0</v>
      </c>
      <c r="E172" s="7">
        <f t="shared" si="12"/>
        <v>0</v>
      </c>
      <c r="F172" s="7">
        <f t="shared" si="13"/>
        <v>-10889</v>
      </c>
      <c r="G172" s="7">
        <f>-דשבורד!$F$5</f>
        <v>-20000</v>
      </c>
      <c r="N172" s="26">
        <f t="shared" si="14"/>
        <v>6</v>
      </c>
      <c r="O172" s="26">
        <f t="shared" si="15"/>
        <v>2019</v>
      </c>
      <c r="P172" s="27" t="str">
        <f>VLOOKUP(N172,'קובץ עזר - לא לגעת'!$C$3:$D$14,2,0)</f>
        <v>יוני</v>
      </c>
      <c r="Q172" s="27" t="str">
        <f t="shared" si="16"/>
        <v>יוני_2019</v>
      </c>
    </row>
    <row r="173" spans="1:17" x14ac:dyDescent="0.3">
      <c r="A173" s="9">
        <v>171</v>
      </c>
      <c r="B173" s="6">
        <f t="shared" si="17"/>
        <v>43631</v>
      </c>
      <c r="C173" s="7">
        <f>SUMIF('תנועות בנק'!$A:$A,$B173,'תנועות בנק'!E:E)</f>
        <v>0</v>
      </c>
      <c r="D173" s="7">
        <f>SUMIF('תנועות בנק'!$A:$A,$B173,'תנועות בנק'!F:F)</f>
        <v>0</v>
      </c>
      <c r="E173" s="7">
        <f t="shared" si="12"/>
        <v>0</v>
      </c>
      <c r="F173" s="7">
        <f t="shared" si="13"/>
        <v>-10889</v>
      </c>
      <c r="G173" s="7">
        <f>-דשבורד!$F$5</f>
        <v>-20000</v>
      </c>
      <c r="N173" s="26">
        <f t="shared" si="14"/>
        <v>6</v>
      </c>
      <c r="O173" s="26">
        <f t="shared" si="15"/>
        <v>2019</v>
      </c>
      <c r="P173" s="27" t="str">
        <f>VLOOKUP(N173,'קובץ עזר - לא לגעת'!$C$3:$D$14,2,0)</f>
        <v>יוני</v>
      </c>
      <c r="Q173" s="27" t="str">
        <f t="shared" si="16"/>
        <v>יוני_2019</v>
      </c>
    </row>
    <row r="174" spans="1:17" x14ac:dyDescent="0.3">
      <c r="A174" s="9">
        <v>172</v>
      </c>
      <c r="B174" s="6">
        <f t="shared" si="17"/>
        <v>43632</v>
      </c>
      <c r="C174" s="7">
        <f>SUMIF('תנועות בנק'!$A:$A,$B174,'תנועות בנק'!E:E)</f>
        <v>0</v>
      </c>
      <c r="D174" s="7">
        <f>SUMIF('תנועות בנק'!$A:$A,$B174,'תנועות בנק'!F:F)</f>
        <v>0</v>
      </c>
      <c r="E174" s="7">
        <f t="shared" si="12"/>
        <v>0</v>
      </c>
      <c r="F174" s="7">
        <f t="shared" si="13"/>
        <v>-10889</v>
      </c>
      <c r="G174" s="7">
        <f>-דשבורד!$F$5</f>
        <v>-20000</v>
      </c>
      <c r="N174" s="26">
        <f t="shared" si="14"/>
        <v>6</v>
      </c>
      <c r="O174" s="26">
        <f t="shared" si="15"/>
        <v>2019</v>
      </c>
      <c r="P174" s="27" t="str">
        <f>VLOOKUP(N174,'קובץ עזר - לא לגעת'!$C$3:$D$14,2,0)</f>
        <v>יוני</v>
      </c>
      <c r="Q174" s="27" t="str">
        <f t="shared" si="16"/>
        <v>יוני_2019</v>
      </c>
    </row>
    <row r="175" spans="1:17" x14ac:dyDescent="0.3">
      <c r="A175" s="9">
        <v>173</v>
      </c>
      <c r="B175" s="6">
        <f t="shared" si="17"/>
        <v>43633</v>
      </c>
      <c r="C175" s="7">
        <f>SUMIF('תנועות בנק'!$A:$A,$B175,'תנועות בנק'!E:E)</f>
        <v>0</v>
      </c>
      <c r="D175" s="7">
        <f>SUMIF('תנועות בנק'!$A:$A,$B175,'תנועות בנק'!F:F)</f>
        <v>0</v>
      </c>
      <c r="E175" s="7">
        <f t="shared" si="12"/>
        <v>0</v>
      </c>
      <c r="F175" s="7">
        <f t="shared" si="13"/>
        <v>-10889</v>
      </c>
      <c r="G175" s="7">
        <f>-דשבורד!$F$5</f>
        <v>-20000</v>
      </c>
      <c r="N175" s="26">
        <f t="shared" si="14"/>
        <v>6</v>
      </c>
      <c r="O175" s="26">
        <f t="shared" si="15"/>
        <v>2019</v>
      </c>
      <c r="P175" s="27" t="str">
        <f>VLOOKUP(N175,'קובץ עזר - לא לגעת'!$C$3:$D$14,2,0)</f>
        <v>יוני</v>
      </c>
      <c r="Q175" s="27" t="str">
        <f t="shared" si="16"/>
        <v>יוני_2019</v>
      </c>
    </row>
    <row r="176" spans="1:17" x14ac:dyDescent="0.3">
      <c r="A176" s="9">
        <v>174</v>
      </c>
      <c r="B176" s="6">
        <f t="shared" si="17"/>
        <v>43634</v>
      </c>
      <c r="C176" s="7">
        <f>SUMIF('תנועות בנק'!$A:$A,$B176,'תנועות בנק'!E:E)</f>
        <v>0</v>
      </c>
      <c r="D176" s="7">
        <f>SUMIF('תנועות בנק'!$A:$A,$B176,'תנועות בנק'!F:F)</f>
        <v>0</v>
      </c>
      <c r="E176" s="7">
        <f t="shared" si="12"/>
        <v>0</v>
      </c>
      <c r="F176" s="7">
        <f t="shared" si="13"/>
        <v>-10889</v>
      </c>
      <c r="G176" s="7">
        <f>-דשבורד!$F$5</f>
        <v>-20000</v>
      </c>
      <c r="N176" s="26">
        <f t="shared" si="14"/>
        <v>6</v>
      </c>
      <c r="O176" s="26">
        <f t="shared" si="15"/>
        <v>2019</v>
      </c>
      <c r="P176" s="27" t="str">
        <f>VLOOKUP(N176,'קובץ עזר - לא לגעת'!$C$3:$D$14,2,0)</f>
        <v>יוני</v>
      </c>
      <c r="Q176" s="27" t="str">
        <f t="shared" si="16"/>
        <v>יוני_2019</v>
      </c>
    </row>
    <row r="177" spans="1:17" x14ac:dyDescent="0.3">
      <c r="A177" s="9">
        <v>175</v>
      </c>
      <c r="B177" s="6">
        <f t="shared" si="17"/>
        <v>43635</v>
      </c>
      <c r="C177" s="7">
        <f>SUMIF('תנועות בנק'!$A:$A,$B177,'תנועות בנק'!E:E)</f>
        <v>0</v>
      </c>
      <c r="D177" s="7">
        <f>SUMIF('תנועות בנק'!$A:$A,$B177,'תנועות בנק'!F:F)</f>
        <v>0</v>
      </c>
      <c r="E177" s="7">
        <f t="shared" si="12"/>
        <v>0</v>
      </c>
      <c r="F177" s="7">
        <f t="shared" si="13"/>
        <v>-10889</v>
      </c>
      <c r="G177" s="7">
        <f>-דשבורד!$F$5</f>
        <v>-20000</v>
      </c>
      <c r="N177" s="26">
        <f t="shared" si="14"/>
        <v>6</v>
      </c>
      <c r="O177" s="26">
        <f t="shared" si="15"/>
        <v>2019</v>
      </c>
      <c r="P177" s="27" t="str">
        <f>VLOOKUP(N177,'קובץ עזר - לא לגעת'!$C$3:$D$14,2,0)</f>
        <v>יוני</v>
      </c>
      <c r="Q177" s="27" t="str">
        <f t="shared" si="16"/>
        <v>יוני_2019</v>
      </c>
    </row>
    <row r="178" spans="1:17" x14ac:dyDescent="0.3">
      <c r="A178" s="9">
        <v>176</v>
      </c>
      <c r="B178" s="6">
        <f t="shared" si="17"/>
        <v>43636</v>
      </c>
      <c r="C178" s="7">
        <f>SUMIF('תנועות בנק'!$A:$A,$B178,'תנועות בנק'!E:E)</f>
        <v>0</v>
      </c>
      <c r="D178" s="7">
        <f>SUMIF('תנועות בנק'!$A:$A,$B178,'תנועות בנק'!F:F)</f>
        <v>0</v>
      </c>
      <c r="E178" s="7">
        <f t="shared" si="12"/>
        <v>0</v>
      </c>
      <c r="F178" s="7">
        <f t="shared" si="13"/>
        <v>-10889</v>
      </c>
      <c r="G178" s="7">
        <f>-דשבורד!$F$5</f>
        <v>-20000</v>
      </c>
      <c r="N178" s="26">
        <f t="shared" si="14"/>
        <v>6</v>
      </c>
      <c r="O178" s="26">
        <f t="shared" si="15"/>
        <v>2019</v>
      </c>
      <c r="P178" s="27" t="str">
        <f>VLOOKUP(N178,'קובץ עזר - לא לגעת'!$C$3:$D$14,2,0)</f>
        <v>יוני</v>
      </c>
      <c r="Q178" s="27" t="str">
        <f t="shared" si="16"/>
        <v>יוני_2019</v>
      </c>
    </row>
    <row r="179" spans="1:17" x14ac:dyDescent="0.3">
      <c r="A179" s="9">
        <v>177</v>
      </c>
      <c r="B179" s="6">
        <f t="shared" si="17"/>
        <v>43637</v>
      </c>
      <c r="C179" s="7">
        <f>SUMIF('תנועות בנק'!$A:$A,$B179,'תנועות בנק'!E:E)</f>
        <v>0</v>
      </c>
      <c r="D179" s="7">
        <f>SUMIF('תנועות בנק'!$A:$A,$B179,'תנועות בנק'!F:F)</f>
        <v>0</v>
      </c>
      <c r="E179" s="7">
        <f t="shared" si="12"/>
        <v>0</v>
      </c>
      <c r="F179" s="7">
        <f t="shared" si="13"/>
        <v>-10889</v>
      </c>
      <c r="G179" s="7">
        <f>-דשבורד!$F$5</f>
        <v>-20000</v>
      </c>
      <c r="N179" s="26">
        <f t="shared" si="14"/>
        <v>6</v>
      </c>
      <c r="O179" s="26">
        <f t="shared" si="15"/>
        <v>2019</v>
      </c>
      <c r="P179" s="27" t="str">
        <f>VLOOKUP(N179,'קובץ עזר - לא לגעת'!$C$3:$D$14,2,0)</f>
        <v>יוני</v>
      </c>
      <c r="Q179" s="27" t="str">
        <f t="shared" si="16"/>
        <v>יוני_2019</v>
      </c>
    </row>
    <row r="180" spans="1:17" x14ac:dyDescent="0.3">
      <c r="A180" s="9">
        <v>178</v>
      </c>
      <c r="B180" s="6">
        <f t="shared" si="17"/>
        <v>43638</v>
      </c>
      <c r="C180" s="7">
        <f>SUMIF('תנועות בנק'!$A:$A,$B180,'תנועות בנק'!E:E)</f>
        <v>0</v>
      </c>
      <c r="D180" s="7">
        <f>SUMIF('תנועות בנק'!$A:$A,$B180,'תנועות בנק'!F:F)</f>
        <v>0</v>
      </c>
      <c r="E180" s="7">
        <f t="shared" si="12"/>
        <v>0</v>
      </c>
      <c r="F180" s="7">
        <f t="shared" si="13"/>
        <v>-10889</v>
      </c>
      <c r="G180" s="7">
        <f>-דשבורד!$F$5</f>
        <v>-20000</v>
      </c>
      <c r="N180" s="26">
        <f t="shared" si="14"/>
        <v>6</v>
      </c>
      <c r="O180" s="26">
        <f t="shared" si="15"/>
        <v>2019</v>
      </c>
      <c r="P180" s="27" t="str">
        <f>VLOOKUP(N180,'קובץ עזר - לא לגעת'!$C$3:$D$14,2,0)</f>
        <v>יוני</v>
      </c>
      <c r="Q180" s="27" t="str">
        <f t="shared" si="16"/>
        <v>יוני_2019</v>
      </c>
    </row>
    <row r="181" spans="1:17" x14ac:dyDescent="0.3">
      <c r="A181" s="9">
        <v>179</v>
      </c>
      <c r="B181" s="6">
        <f t="shared" si="17"/>
        <v>43639</v>
      </c>
      <c r="C181" s="7">
        <f>SUMIF('תנועות בנק'!$A:$A,$B181,'תנועות בנק'!E:E)</f>
        <v>0</v>
      </c>
      <c r="D181" s="7">
        <f>SUMIF('תנועות בנק'!$A:$A,$B181,'תנועות בנק'!F:F)</f>
        <v>0</v>
      </c>
      <c r="E181" s="7">
        <f t="shared" si="12"/>
        <v>0</v>
      </c>
      <c r="F181" s="7">
        <f t="shared" si="13"/>
        <v>-10889</v>
      </c>
      <c r="G181" s="7">
        <f>-דשבורד!$F$5</f>
        <v>-20000</v>
      </c>
      <c r="N181" s="26">
        <f t="shared" si="14"/>
        <v>6</v>
      </c>
      <c r="O181" s="26">
        <f t="shared" si="15"/>
        <v>2019</v>
      </c>
      <c r="P181" s="27" t="str">
        <f>VLOOKUP(N181,'קובץ עזר - לא לגעת'!$C$3:$D$14,2,0)</f>
        <v>יוני</v>
      </c>
      <c r="Q181" s="27" t="str">
        <f t="shared" si="16"/>
        <v>יוני_2019</v>
      </c>
    </row>
    <row r="182" spans="1:17" x14ac:dyDescent="0.3">
      <c r="A182" s="9">
        <v>180</v>
      </c>
      <c r="B182" s="6">
        <f t="shared" si="17"/>
        <v>43640</v>
      </c>
      <c r="C182" s="7">
        <f>SUMIF('תנועות בנק'!$A:$A,$B182,'תנועות בנק'!E:E)</f>
        <v>0</v>
      </c>
      <c r="D182" s="7">
        <f>SUMIF('תנועות בנק'!$A:$A,$B182,'תנועות בנק'!F:F)</f>
        <v>0</v>
      </c>
      <c r="E182" s="7">
        <f t="shared" si="12"/>
        <v>0</v>
      </c>
      <c r="F182" s="7">
        <f t="shared" si="13"/>
        <v>-10889</v>
      </c>
      <c r="G182" s="7">
        <f>-דשבורד!$F$5</f>
        <v>-20000</v>
      </c>
      <c r="N182" s="26">
        <f t="shared" si="14"/>
        <v>6</v>
      </c>
      <c r="O182" s="26">
        <f t="shared" si="15"/>
        <v>2019</v>
      </c>
      <c r="P182" s="27" t="str">
        <f>VLOOKUP(N182,'קובץ עזר - לא לגעת'!$C$3:$D$14,2,0)</f>
        <v>יוני</v>
      </c>
      <c r="Q182" s="27" t="str">
        <f t="shared" si="16"/>
        <v>יוני_2019</v>
      </c>
    </row>
    <row r="183" spans="1:17" x14ac:dyDescent="0.3">
      <c r="A183" s="9">
        <v>181</v>
      </c>
      <c r="B183" s="6">
        <f t="shared" si="17"/>
        <v>43641</v>
      </c>
      <c r="C183" s="7">
        <f>SUMIF('תנועות בנק'!$A:$A,$B183,'תנועות בנק'!E:E)</f>
        <v>0</v>
      </c>
      <c r="D183" s="7">
        <f>SUMIF('תנועות בנק'!$A:$A,$B183,'תנועות בנק'!F:F)</f>
        <v>0</v>
      </c>
      <c r="E183" s="7">
        <f t="shared" si="12"/>
        <v>0</v>
      </c>
      <c r="F183" s="7">
        <f t="shared" si="13"/>
        <v>-10889</v>
      </c>
      <c r="G183" s="7">
        <f>-דשבורד!$F$5</f>
        <v>-20000</v>
      </c>
      <c r="N183" s="26">
        <f t="shared" si="14"/>
        <v>6</v>
      </c>
      <c r="O183" s="26">
        <f t="shared" si="15"/>
        <v>2019</v>
      </c>
      <c r="P183" s="27" t="str">
        <f>VLOOKUP(N183,'קובץ עזר - לא לגעת'!$C$3:$D$14,2,0)</f>
        <v>יוני</v>
      </c>
      <c r="Q183" s="27" t="str">
        <f t="shared" si="16"/>
        <v>יוני_2019</v>
      </c>
    </row>
    <row r="184" spans="1:17" x14ac:dyDescent="0.3">
      <c r="A184" s="9">
        <v>182</v>
      </c>
      <c r="B184" s="6">
        <f t="shared" si="17"/>
        <v>43642</v>
      </c>
      <c r="C184" s="7">
        <f>SUMIF('תנועות בנק'!$A:$A,$B184,'תנועות בנק'!E:E)</f>
        <v>0</v>
      </c>
      <c r="D184" s="7">
        <f>SUMIF('תנועות בנק'!$A:$A,$B184,'תנועות בנק'!F:F)</f>
        <v>0</v>
      </c>
      <c r="E184" s="7">
        <f t="shared" si="12"/>
        <v>0</v>
      </c>
      <c r="F184" s="7">
        <f t="shared" si="13"/>
        <v>-10889</v>
      </c>
      <c r="G184" s="7">
        <f>-דשבורד!$F$5</f>
        <v>-20000</v>
      </c>
      <c r="N184" s="26">
        <f t="shared" si="14"/>
        <v>6</v>
      </c>
      <c r="O184" s="26">
        <f t="shared" si="15"/>
        <v>2019</v>
      </c>
      <c r="P184" s="27" t="str">
        <f>VLOOKUP(N184,'קובץ עזר - לא לגעת'!$C$3:$D$14,2,0)</f>
        <v>יוני</v>
      </c>
      <c r="Q184" s="27" t="str">
        <f t="shared" si="16"/>
        <v>יוני_2019</v>
      </c>
    </row>
    <row r="185" spans="1:17" x14ac:dyDescent="0.3">
      <c r="A185" s="9">
        <v>183</v>
      </c>
      <c r="B185" s="6">
        <f t="shared" si="17"/>
        <v>43643</v>
      </c>
      <c r="C185" s="7">
        <f>SUMIF('תנועות בנק'!$A:$A,$B185,'תנועות בנק'!E:E)</f>
        <v>0</v>
      </c>
      <c r="D185" s="7">
        <f>SUMIF('תנועות בנק'!$A:$A,$B185,'תנועות בנק'!F:F)</f>
        <v>0</v>
      </c>
      <c r="E185" s="7">
        <f t="shared" si="12"/>
        <v>0</v>
      </c>
      <c r="F185" s="7">
        <f t="shared" si="13"/>
        <v>-10889</v>
      </c>
      <c r="G185" s="7">
        <f>-דשבורד!$F$5</f>
        <v>-20000</v>
      </c>
      <c r="N185" s="26">
        <f t="shared" si="14"/>
        <v>6</v>
      </c>
      <c r="O185" s="26">
        <f t="shared" si="15"/>
        <v>2019</v>
      </c>
      <c r="P185" s="27" t="str">
        <f>VLOOKUP(N185,'קובץ עזר - לא לגעת'!$C$3:$D$14,2,0)</f>
        <v>יוני</v>
      </c>
      <c r="Q185" s="27" t="str">
        <f t="shared" si="16"/>
        <v>יוני_2019</v>
      </c>
    </row>
    <row r="186" spans="1:17" x14ac:dyDescent="0.3">
      <c r="A186" s="9">
        <v>184</v>
      </c>
      <c r="B186" s="6">
        <f t="shared" si="17"/>
        <v>43644</v>
      </c>
      <c r="C186" s="7">
        <f>SUMIF('תנועות בנק'!$A:$A,$B186,'תנועות בנק'!E:E)</f>
        <v>0</v>
      </c>
      <c r="D186" s="7">
        <f>SUMIF('תנועות בנק'!$A:$A,$B186,'תנועות בנק'!F:F)</f>
        <v>0</v>
      </c>
      <c r="E186" s="7">
        <f t="shared" si="12"/>
        <v>0</v>
      </c>
      <c r="F186" s="7">
        <f t="shared" si="13"/>
        <v>-10889</v>
      </c>
      <c r="G186" s="7">
        <f>-דשבורד!$F$5</f>
        <v>-20000</v>
      </c>
      <c r="N186" s="26">
        <f t="shared" si="14"/>
        <v>6</v>
      </c>
      <c r="O186" s="26">
        <f t="shared" si="15"/>
        <v>2019</v>
      </c>
      <c r="P186" s="27" t="str">
        <f>VLOOKUP(N186,'קובץ עזר - לא לגעת'!$C$3:$D$14,2,0)</f>
        <v>יוני</v>
      </c>
      <c r="Q186" s="27" t="str">
        <f t="shared" si="16"/>
        <v>יוני_2019</v>
      </c>
    </row>
    <row r="187" spans="1:17" x14ac:dyDescent="0.3">
      <c r="A187" s="9">
        <v>185</v>
      </c>
      <c r="B187" s="6">
        <f t="shared" si="17"/>
        <v>43645</v>
      </c>
      <c r="C187" s="7">
        <f>SUMIF('תנועות בנק'!$A:$A,$B187,'תנועות בנק'!E:E)</f>
        <v>0</v>
      </c>
      <c r="D187" s="7">
        <f>SUMIF('תנועות בנק'!$A:$A,$B187,'תנועות בנק'!F:F)</f>
        <v>0</v>
      </c>
      <c r="E187" s="7">
        <f t="shared" si="12"/>
        <v>0</v>
      </c>
      <c r="F187" s="7">
        <f t="shared" si="13"/>
        <v>-10889</v>
      </c>
      <c r="G187" s="7">
        <f>-דשבורד!$F$5</f>
        <v>-20000</v>
      </c>
      <c r="N187" s="26">
        <f t="shared" si="14"/>
        <v>6</v>
      </c>
      <c r="O187" s="26">
        <f t="shared" si="15"/>
        <v>2019</v>
      </c>
      <c r="P187" s="27" t="str">
        <f>VLOOKUP(N187,'קובץ עזר - לא לגעת'!$C$3:$D$14,2,0)</f>
        <v>יוני</v>
      </c>
      <c r="Q187" s="27" t="str">
        <f t="shared" si="16"/>
        <v>יוני_2019</v>
      </c>
    </row>
    <row r="188" spans="1:17" x14ac:dyDescent="0.3">
      <c r="A188" s="9">
        <v>186</v>
      </c>
      <c r="B188" s="6">
        <f t="shared" si="17"/>
        <v>43646</v>
      </c>
      <c r="C188" s="7">
        <f>SUMIF('תנועות בנק'!$A:$A,$B188,'תנועות בנק'!E:E)</f>
        <v>0</v>
      </c>
      <c r="D188" s="7">
        <f>SUMIF('תנועות בנק'!$A:$A,$B188,'תנועות בנק'!F:F)</f>
        <v>0</v>
      </c>
      <c r="E188" s="7">
        <f t="shared" si="12"/>
        <v>0</v>
      </c>
      <c r="F188" s="7">
        <f t="shared" si="13"/>
        <v>-10889</v>
      </c>
      <c r="G188" s="7">
        <f>-דשבורד!$F$5</f>
        <v>-20000</v>
      </c>
      <c r="N188" s="26">
        <f t="shared" si="14"/>
        <v>6</v>
      </c>
      <c r="O188" s="26">
        <f t="shared" si="15"/>
        <v>2019</v>
      </c>
      <c r="P188" s="27" t="str">
        <f>VLOOKUP(N188,'קובץ עזר - לא לגעת'!$C$3:$D$14,2,0)</f>
        <v>יוני</v>
      </c>
      <c r="Q188" s="27" t="str">
        <f t="shared" si="16"/>
        <v>יוני_2019</v>
      </c>
    </row>
    <row r="189" spans="1:17" x14ac:dyDescent="0.3">
      <c r="A189" s="9">
        <v>187</v>
      </c>
      <c r="B189" s="6">
        <f t="shared" si="17"/>
        <v>43647</v>
      </c>
      <c r="C189" s="7">
        <f>SUMIF('תנועות בנק'!$A:$A,$B189,'תנועות בנק'!E:E)</f>
        <v>0</v>
      </c>
      <c r="D189" s="7">
        <f>SUMIF('תנועות בנק'!$A:$A,$B189,'תנועות בנק'!F:F)</f>
        <v>0</v>
      </c>
      <c r="E189" s="7">
        <f t="shared" si="12"/>
        <v>0</v>
      </c>
      <c r="F189" s="7">
        <f t="shared" si="13"/>
        <v>-10889</v>
      </c>
      <c r="G189" s="7">
        <f>-דשבורד!$F$5</f>
        <v>-20000</v>
      </c>
      <c r="N189" s="26">
        <f t="shared" si="14"/>
        <v>7</v>
      </c>
      <c r="O189" s="26">
        <f t="shared" si="15"/>
        <v>2019</v>
      </c>
      <c r="P189" s="27" t="str">
        <f>VLOOKUP(N189,'קובץ עזר - לא לגעת'!$C$3:$D$14,2,0)</f>
        <v>יולי</v>
      </c>
      <c r="Q189" s="27" t="str">
        <f t="shared" si="16"/>
        <v>יולי_2019</v>
      </c>
    </row>
    <row r="190" spans="1:17" x14ac:dyDescent="0.3">
      <c r="A190" s="9">
        <v>188</v>
      </c>
      <c r="B190" s="6">
        <f t="shared" si="17"/>
        <v>43648</v>
      </c>
      <c r="C190" s="7">
        <f>SUMIF('תנועות בנק'!$A:$A,$B190,'תנועות בנק'!E:E)</f>
        <v>0</v>
      </c>
      <c r="D190" s="7">
        <f>SUMIF('תנועות בנק'!$A:$A,$B190,'תנועות בנק'!F:F)</f>
        <v>0</v>
      </c>
      <c r="E190" s="7">
        <f t="shared" si="12"/>
        <v>0</v>
      </c>
      <c r="F190" s="7">
        <f t="shared" si="13"/>
        <v>-10889</v>
      </c>
      <c r="G190" s="7">
        <f>-דשבורד!$F$5</f>
        <v>-20000</v>
      </c>
      <c r="N190" s="26">
        <f t="shared" si="14"/>
        <v>7</v>
      </c>
      <c r="O190" s="26">
        <f t="shared" si="15"/>
        <v>2019</v>
      </c>
      <c r="P190" s="27" t="str">
        <f>VLOOKUP(N190,'קובץ עזר - לא לגעת'!$C$3:$D$14,2,0)</f>
        <v>יולי</v>
      </c>
      <c r="Q190" s="27" t="str">
        <f t="shared" si="16"/>
        <v>יולי_2019</v>
      </c>
    </row>
    <row r="191" spans="1:17" x14ac:dyDescent="0.3">
      <c r="A191" s="9">
        <v>189</v>
      </c>
      <c r="B191" s="6">
        <f t="shared" si="17"/>
        <v>43649</v>
      </c>
      <c r="C191" s="7">
        <f>SUMIF('תנועות בנק'!$A:$A,$B191,'תנועות בנק'!E:E)</f>
        <v>0</v>
      </c>
      <c r="D191" s="7">
        <f>SUMIF('תנועות בנק'!$A:$A,$B191,'תנועות בנק'!F:F)</f>
        <v>0</v>
      </c>
      <c r="E191" s="7">
        <f t="shared" si="12"/>
        <v>0</v>
      </c>
      <c r="F191" s="7">
        <f t="shared" si="13"/>
        <v>-10889</v>
      </c>
      <c r="G191" s="7">
        <f>-דשבורד!$F$5</f>
        <v>-20000</v>
      </c>
      <c r="N191" s="26">
        <f t="shared" si="14"/>
        <v>7</v>
      </c>
      <c r="O191" s="26">
        <f t="shared" si="15"/>
        <v>2019</v>
      </c>
      <c r="P191" s="27" t="str">
        <f>VLOOKUP(N191,'קובץ עזר - לא לגעת'!$C$3:$D$14,2,0)</f>
        <v>יולי</v>
      </c>
      <c r="Q191" s="27" t="str">
        <f t="shared" si="16"/>
        <v>יולי_2019</v>
      </c>
    </row>
    <row r="192" spans="1:17" x14ac:dyDescent="0.3">
      <c r="A192" s="9">
        <v>190</v>
      </c>
      <c r="B192" s="6">
        <f t="shared" si="17"/>
        <v>43650</v>
      </c>
      <c r="C192" s="7">
        <f>SUMIF('תנועות בנק'!$A:$A,$B192,'תנועות בנק'!E:E)</f>
        <v>0</v>
      </c>
      <c r="D192" s="7">
        <f>SUMIF('תנועות בנק'!$A:$A,$B192,'תנועות בנק'!F:F)</f>
        <v>0</v>
      </c>
      <c r="E192" s="7">
        <f t="shared" si="12"/>
        <v>0</v>
      </c>
      <c r="F192" s="7">
        <f t="shared" si="13"/>
        <v>-10889</v>
      </c>
      <c r="G192" s="7">
        <f>-דשבורד!$F$5</f>
        <v>-20000</v>
      </c>
      <c r="N192" s="26">
        <f t="shared" si="14"/>
        <v>7</v>
      </c>
      <c r="O192" s="26">
        <f t="shared" si="15"/>
        <v>2019</v>
      </c>
      <c r="P192" s="27" t="str">
        <f>VLOOKUP(N192,'קובץ עזר - לא לגעת'!$C$3:$D$14,2,0)</f>
        <v>יולי</v>
      </c>
      <c r="Q192" s="27" t="str">
        <f t="shared" si="16"/>
        <v>יולי_2019</v>
      </c>
    </row>
    <row r="193" spans="1:17" x14ac:dyDescent="0.3">
      <c r="A193" s="9">
        <v>191</v>
      </c>
      <c r="B193" s="6">
        <f t="shared" si="17"/>
        <v>43651</v>
      </c>
      <c r="C193" s="7">
        <f>SUMIF('תנועות בנק'!$A:$A,$B193,'תנועות בנק'!E:E)</f>
        <v>0</v>
      </c>
      <c r="D193" s="7">
        <f>SUMIF('תנועות בנק'!$A:$A,$B193,'תנועות בנק'!F:F)</f>
        <v>8000</v>
      </c>
      <c r="E193" s="7">
        <f t="shared" si="12"/>
        <v>-8000</v>
      </c>
      <c r="F193" s="7">
        <f t="shared" si="13"/>
        <v>-18889</v>
      </c>
      <c r="G193" s="7">
        <f>-דשבורד!$F$5</f>
        <v>-20000</v>
      </c>
      <c r="N193" s="26">
        <f t="shared" si="14"/>
        <v>7</v>
      </c>
      <c r="O193" s="26">
        <f t="shared" si="15"/>
        <v>2019</v>
      </c>
      <c r="P193" s="27" t="str">
        <f>VLOOKUP(N193,'קובץ עזר - לא לגעת'!$C$3:$D$14,2,0)</f>
        <v>יולי</v>
      </c>
      <c r="Q193" s="27" t="str">
        <f t="shared" si="16"/>
        <v>יולי_2019</v>
      </c>
    </row>
    <row r="194" spans="1:17" x14ac:dyDescent="0.3">
      <c r="A194" s="9">
        <v>192</v>
      </c>
      <c r="B194" s="6">
        <f t="shared" si="17"/>
        <v>43652</v>
      </c>
      <c r="C194" s="7">
        <f>SUMIF('תנועות בנק'!$A:$A,$B194,'תנועות בנק'!E:E)</f>
        <v>0</v>
      </c>
      <c r="D194" s="7">
        <f>SUMIF('תנועות בנק'!$A:$A,$B194,'תנועות בנק'!F:F)</f>
        <v>0</v>
      </c>
      <c r="E194" s="7">
        <f t="shared" si="12"/>
        <v>0</v>
      </c>
      <c r="F194" s="7">
        <f t="shared" si="13"/>
        <v>-18889</v>
      </c>
      <c r="G194" s="7">
        <f>-דשבורד!$F$5</f>
        <v>-20000</v>
      </c>
      <c r="N194" s="26">
        <f t="shared" si="14"/>
        <v>7</v>
      </c>
      <c r="O194" s="26">
        <f t="shared" si="15"/>
        <v>2019</v>
      </c>
      <c r="P194" s="27" t="str">
        <f>VLOOKUP(N194,'קובץ עזר - לא לגעת'!$C$3:$D$14,2,0)</f>
        <v>יולי</v>
      </c>
      <c r="Q194" s="27" t="str">
        <f t="shared" si="16"/>
        <v>יולי_2019</v>
      </c>
    </row>
    <row r="195" spans="1:17" x14ac:dyDescent="0.3">
      <c r="A195" s="9">
        <v>193</v>
      </c>
      <c r="B195" s="6">
        <f t="shared" si="17"/>
        <v>43653</v>
      </c>
      <c r="C195" s="7">
        <f>SUMIF('תנועות בנק'!$A:$A,$B195,'תנועות בנק'!E:E)</f>
        <v>0</v>
      </c>
      <c r="D195" s="7">
        <f>SUMIF('תנועות בנק'!$A:$A,$B195,'תנועות בנק'!F:F)</f>
        <v>0</v>
      </c>
      <c r="E195" s="7">
        <f t="shared" si="12"/>
        <v>0</v>
      </c>
      <c r="F195" s="7">
        <f t="shared" si="13"/>
        <v>-18889</v>
      </c>
      <c r="G195" s="7">
        <f>-דשבורד!$F$5</f>
        <v>-20000</v>
      </c>
      <c r="N195" s="26">
        <f t="shared" si="14"/>
        <v>7</v>
      </c>
      <c r="O195" s="26">
        <f t="shared" si="15"/>
        <v>2019</v>
      </c>
      <c r="P195" s="27" t="str">
        <f>VLOOKUP(N195,'קובץ עזר - לא לגעת'!$C$3:$D$14,2,0)</f>
        <v>יולי</v>
      </c>
      <c r="Q195" s="27" t="str">
        <f t="shared" si="16"/>
        <v>יולי_2019</v>
      </c>
    </row>
    <row r="196" spans="1:17" x14ac:dyDescent="0.3">
      <c r="A196" s="9">
        <v>194</v>
      </c>
      <c r="B196" s="6">
        <f t="shared" si="17"/>
        <v>43654</v>
      </c>
      <c r="C196" s="7">
        <f>SUMIF('תנועות בנק'!$A:$A,$B196,'תנועות בנק'!E:E)</f>
        <v>0</v>
      </c>
      <c r="D196" s="7">
        <f>SUMIF('תנועות בנק'!$A:$A,$B196,'תנועות בנק'!F:F)</f>
        <v>0</v>
      </c>
      <c r="E196" s="7">
        <f t="shared" ref="E196:E259" si="18">C196-D196</f>
        <v>0</v>
      </c>
      <c r="F196" s="7">
        <f t="shared" ref="F196:F259" si="19">F195+E196</f>
        <v>-18889</v>
      </c>
      <c r="G196" s="7">
        <f>-דשבורד!$F$5</f>
        <v>-20000</v>
      </c>
      <c r="N196" s="26">
        <f t="shared" ref="N196:N259" si="20">MONTH(B196)</f>
        <v>7</v>
      </c>
      <c r="O196" s="26">
        <f t="shared" ref="O196:O259" si="21">YEAR(B196)</f>
        <v>2019</v>
      </c>
      <c r="P196" s="27" t="str">
        <f>VLOOKUP(N196,'קובץ עזר - לא לגעת'!$C$3:$D$14,2,0)</f>
        <v>יולי</v>
      </c>
      <c r="Q196" s="27" t="str">
        <f t="shared" ref="Q196:Q259" si="22">P196&amp;"_"&amp;O196</f>
        <v>יולי_2019</v>
      </c>
    </row>
    <row r="197" spans="1:17" x14ac:dyDescent="0.3">
      <c r="A197" s="9">
        <v>195</v>
      </c>
      <c r="B197" s="6">
        <f t="shared" ref="B197:B260" si="23">B196+1</f>
        <v>43655</v>
      </c>
      <c r="C197" s="7">
        <f>SUMIF('תנועות בנק'!$A:$A,$B197,'תנועות בנק'!E:E)</f>
        <v>0</v>
      </c>
      <c r="D197" s="7">
        <f>SUMIF('תנועות בנק'!$A:$A,$B197,'תנועות בנק'!F:F)</f>
        <v>0</v>
      </c>
      <c r="E197" s="7">
        <f t="shared" si="18"/>
        <v>0</v>
      </c>
      <c r="F197" s="7">
        <f t="shared" si="19"/>
        <v>-18889</v>
      </c>
      <c r="G197" s="7">
        <f>-דשבורד!$F$5</f>
        <v>-20000</v>
      </c>
      <c r="N197" s="26">
        <f t="shared" si="20"/>
        <v>7</v>
      </c>
      <c r="O197" s="26">
        <f t="shared" si="21"/>
        <v>2019</v>
      </c>
      <c r="P197" s="27" t="str">
        <f>VLOOKUP(N197,'קובץ עזר - לא לגעת'!$C$3:$D$14,2,0)</f>
        <v>יולי</v>
      </c>
      <c r="Q197" s="27" t="str">
        <f t="shared" si="22"/>
        <v>יולי_2019</v>
      </c>
    </row>
    <row r="198" spans="1:17" x14ac:dyDescent="0.3">
      <c r="A198" s="9">
        <v>196</v>
      </c>
      <c r="B198" s="6">
        <f t="shared" si="23"/>
        <v>43656</v>
      </c>
      <c r="C198" s="7">
        <f>SUMIF('תנועות בנק'!$A:$A,$B198,'תנועות בנק'!E:E)</f>
        <v>0</v>
      </c>
      <c r="D198" s="7">
        <f>SUMIF('תנועות בנק'!$A:$A,$B198,'תנועות בנק'!F:F)</f>
        <v>0</v>
      </c>
      <c r="E198" s="7">
        <f t="shared" si="18"/>
        <v>0</v>
      </c>
      <c r="F198" s="7">
        <f t="shared" si="19"/>
        <v>-18889</v>
      </c>
      <c r="G198" s="7">
        <f>-דשבורד!$F$5</f>
        <v>-20000</v>
      </c>
      <c r="N198" s="26">
        <f t="shared" si="20"/>
        <v>7</v>
      </c>
      <c r="O198" s="26">
        <f t="shared" si="21"/>
        <v>2019</v>
      </c>
      <c r="P198" s="27" t="str">
        <f>VLOOKUP(N198,'קובץ עזר - לא לגעת'!$C$3:$D$14,2,0)</f>
        <v>יולי</v>
      </c>
      <c r="Q198" s="27" t="str">
        <f t="shared" si="22"/>
        <v>יולי_2019</v>
      </c>
    </row>
    <row r="199" spans="1:17" x14ac:dyDescent="0.3">
      <c r="A199" s="9">
        <v>197</v>
      </c>
      <c r="B199" s="6">
        <f t="shared" si="23"/>
        <v>43657</v>
      </c>
      <c r="C199" s="7">
        <f>SUMIF('תנועות בנק'!$A:$A,$B199,'תנועות בנק'!E:E)</f>
        <v>0</v>
      </c>
      <c r="D199" s="7">
        <f>SUMIF('תנועות בנק'!$A:$A,$B199,'תנועות בנק'!F:F)</f>
        <v>0</v>
      </c>
      <c r="E199" s="7">
        <f t="shared" si="18"/>
        <v>0</v>
      </c>
      <c r="F199" s="7">
        <f t="shared" si="19"/>
        <v>-18889</v>
      </c>
      <c r="G199" s="7">
        <f>-דשבורד!$F$5</f>
        <v>-20000</v>
      </c>
      <c r="N199" s="26">
        <f t="shared" si="20"/>
        <v>7</v>
      </c>
      <c r="O199" s="26">
        <f t="shared" si="21"/>
        <v>2019</v>
      </c>
      <c r="P199" s="27" t="str">
        <f>VLOOKUP(N199,'קובץ עזר - לא לגעת'!$C$3:$D$14,2,0)</f>
        <v>יולי</v>
      </c>
      <c r="Q199" s="27" t="str">
        <f t="shared" si="22"/>
        <v>יולי_2019</v>
      </c>
    </row>
    <row r="200" spans="1:17" x14ac:dyDescent="0.3">
      <c r="A200" s="9">
        <v>198</v>
      </c>
      <c r="B200" s="6">
        <f t="shared" si="23"/>
        <v>43658</v>
      </c>
      <c r="C200" s="7">
        <f>SUMIF('תנועות בנק'!$A:$A,$B200,'תנועות בנק'!E:E)</f>
        <v>0</v>
      </c>
      <c r="D200" s="7">
        <f>SUMIF('תנועות בנק'!$A:$A,$B200,'תנועות בנק'!F:F)</f>
        <v>0</v>
      </c>
      <c r="E200" s="7">
        <f t="shared" si="18"/>
        <v>0</v>
      </c>
      <c r="F200" s="7">
        <f t="shared" si="19"/>
        <v>-18889</v>
      </c>
      <c r="G200" s="7">
        <f>-דשבורד!$F$5</f>
        <v>-20000</v>
      </c>
      <c r="N200" s="26">
        <f t="shared" si="20"/>
        <v>7</v>
      </c>
      <c r="O200" s="26">
        <f t="shared" si="21"/>
        <v>2019</v>
      </c>
      <c r="P200" s="27" t="str">
        <f>VLOOKUP(N200,'קובץ עזר - לא לגעת'!$C$3:$D$14,2,0)</f>
        <v>יולי</v>
      </c>
      <c r="Q200" s="27" t="str">
        <f t="shared" si="22"/>
        <v>יולי_2019</v>
      </c>
    </row>
    <row r="201" spans="1:17" x14ac:dyDescent="0.3">
      <c r="A201" s="9">
        <v>199</v>
      </c>
      <c r="B201" s="6">
        <f t="shared" si="23"/>
        <v>43659</v>
      </c>
      <c r="C201" s="7">
        <f>SUMIF('תנועות בנק'!$A:$A,$B201,'תנועות בנק'!E:E)</f>
        <v>0</v>
      </c>
      <c r="D201" s="7">
        <f>SUMIF('תנועות בנק'!$A:$A,$B201,'תנועות בנק'!F:F)</f>
        <v>0</v>
      </c>
      <c r="E201" s="7">
        <f t="shared" si="18"/>
        <v>0</v>
      </c>
      <c r="F201" s="7">
        <f t="shared" si="19"/>
        <v>-18889</v>
      </c>
      <c r="G201" s="7">
        <f>-דשבורד!$F$5</f>
        <v>-20000</v>
      </c>
      <c r="N201" s="26">
        <f t="shared" si="20"/>
        <v>7</v>
      </c>
      <c r="O201" s="26">
        <f t="shared" si="21"/>
        <v>2019</v>
      </c>
      <c r="P201" s="27" t="str">
        <f>VLOOKUP(N201,'קובץ עזר - לא לגעת'!$C$3:$D$14,2,0)</f>
        <v>יולי</v>
      </c>
      <c r="Q201" s="27" t="str">
        <f t="shared" si="22"/>
        <v>יולי_2019</v>
      </c>
    </row>
    <row r="202" spans="1:17" x14ac:dyDescent="0.3">
      <c r="A202" s="9">
        <v>200</v>
      </c>
      <c r="B202" s="6">
        <f t="shared" si="23"/>
        <v>43660</v>
      </c>
      <c r="C202" s="7">
        <f>SUMIF('תנועות בנק'!$A:$A,$B202,'תנועות בנק'!E:E)</f>
        <v>0</v>
      </c>
      <c r="D202" s="7">
        <f>SUMIF('תנועות בנק'!$A:$A,$B202,'תנועות בנק'!F:F)</f>
        <v>0</v>
      </c>
      <c r="E202" s="7">
        <f t="shared" si="18"/>
        <v>0</v>
      </c>
      <c r="F202" s="7">
        <f t="shared" si="19"/>
        <v>-18889</v>
      </c>
      <c r="G202" s="7">
        <f>-דשבורד!$F$5</f>
        <v>-20000</v>
      </c>
      <c r="N202" s="26">
        <f t="shared" si="20"/>
        <v>7</v>
      </c>
      <c r="O202" s="26">
        <f t="shared" si="21"/>
        <v>2019</v>
      </c>
      <c r="P202" s="27" t="str">
        <f>VLOOKUP(N202,'קובץ עזר - לא לגעת'!$C$3:$D$14,2,0)</f>
        <v>יולי</v>
      </c>
      <c r="Q202" s="27" t="str">
        <f t="shared" si="22"/>
        <v>יולי_2019</v>
      </c>
    </row>
    <row r="203" spans="1:17" x14ac:dyDescent="0.3">
      <c r="A203" s="9">
        <v>201</v>
      </c>
      <c r="B203" s="6">
        <f t="shared" si="23"/>
        <v>43661</v>
      </c>
      <c r="C203" s="7">
        <f>SUMIF('תנועות בנק'!$A:$A,$B203,'תנועות בנק'!E:E)</f>
        <v>0</v>
      </c>
      <c r="D203" s="7">
        <f>SUMIF('תנועות בנק'!$A:$A,$B203,'תנועות בנק'!F:F)</f>
        <v>0</v>
      </c>
      <c r="E203" s="7">
        <f t="shared" si="18"/>
        <v>0</v>
      </c>
      <c r="F203" s="7">
        <f t="shared" si="19"/>
        <v>-18889</v>
      </c>
      <c r="G203" s="7">
        <f>-דשבורד!$F$5</f>
        <v>-20000</v>
      </c>
      <c r="N203" s="26">
        <f t="shared" si="20"/>
        <v>7</v>
      </c>
      <c r="O203" s="26">
        <f t="shared" si="21"/>
        <v>2019</v>
      </c>
      <c r="P203" s="27" t="str">
        <f>VLOOKUP(N203,'קובץ עזר - לא לגעת'!$C$3:$D$14,2,0)</f>
        <v>יולי</v>
      </c>
      <c r="Q203" s="27" t="str">
        <f t="shared" si="22"/>
        <v>יולי_2019</v>
      </c>
    </row>
    <row r="204" spans="1:17" x14ac:dyDescent="0.3">
      <c r="A204" s="9">
        <v>202</v>
      </c>
      <c r="B204" s="6">
        <f t="shared" si="23"/>
        <v>43662</v>
      </c>
      <c r="C204" s="7">
        <f>SUMIF('תנועות בנק'!$A:$A,$B204,'תנועות בנק'!E:E)</f>
        <v>0</v>
      </c>
      <c r="D204" s="7">
        <f>SUMIF('תנועות בנק'!$A:$A,$B204,'תנועות בנק'!F:F)</f>
        <v>0</v>
      </c>
      <c r="E204" s="7">
        <f t="shared" si="18"/>
        <v>0</v>
      </c>
      <c r="F204" s="7">
        <f t="shared" si="19"/>
        <v>-18889</v>
      </c>
      <c r="G204" s="7">
        <f>-דשבורד!$F$5</f>
        <v>-20000</v>
      </c>
      <c r="N204" s="26">
        <f t="shared" si="20"/>
        <v>7</v>
      </c>
      <c r="O204" s="26">
        <f t="shared" si="21"/>
        <v>2019</v>
      </c>
      <c r="P204" s="27" t="str">
        <f>VLOOKUP(N204,'קובץ עזר - לא לגעת'!$C$3:$D$14,2,0)</f>
        <v>יולי</v>
      </c>
      <c r="Q204" s="27" t="str">
        <f t="shared" si="22"/>
        <v>יולי_2019</v>
      </c>
    </row>
    <row r="205" spans="1:17" x14ac:dyDescent="0.3">
      <c r="A205" s="9">
        <v>203</v>
      </c>
      <c r="B205" s="6">
        <f t="shared" si="23"/>
        <v>43663</v>
      </c>
      <c r="C205" s="7">
        <f>SUMIF('תנועות בנק'!$A:$A,$B205,'תנועות בנק'!E:E)</f>
        <v>0</v>
      </c>
      <c r="D205" s="7">
        <f>SUMIF('תנועות בנק'!$A:$A,$B205,'תנועות בנק'!F:F)</f>
        <v>0</v>
      </c>
      <c r="E205" s="7">
        <f t="shared" si="18"/>
        <v>0</v>
      </c>
      <c r="F205" s="7">
        <f t="shared" si="19"/>
        <v>-18889</v>
      </c>
      <c r="G205" s="7">
        <f>-דשבורד!$F$5</f>
        <v>-20000</v>
      </c>
      <c r="N205" s="26">
        <f t="shared" si="20"/>
        <v>7</v>
      </c>
      <c r="O205" s="26">
        <f t="shared" si="21"/>
        <v>2019</v>
      </c>
      <c r="P205" s="27" t="str">
        <f>VLOOKUP(N205,'קובץ עזר - לא לגעת'!$C$3:$D$14,2,0)</f>
        <v>יולי</v>
      </c>
      <c r="Q205" s="27" t="str">
        <f t="shared" si="22"/>
        <v>יולי_2019</v>
      </c>
    </row>
    <row r="206" spans="1:17" x14ac:dyDescent="0.3">
      <c r="A206" s="9">
        <v>204</v>
      </c>
      <c r="B206" s="6">
        <f t="shared" si="23"/>
        <v>43664</v>
      </c>
      <c r="C206" s="7">
        <f>SUMIF('תנועות בנק'!$A:$A,$B206,'תנועות בנק'!E:E)</f>
        <v>0</v>
      </c>
      <c r="D206" s="7">
        <f>SUMIF('תנועות בנק'!$A:$A,$B206,'תנועות בנק'!F:F)</f>
        <v>0</v>
      </c>
      <c r="E206" s="7">
        <f t="shared" si="18"/>
        <v>0</v>
      </c>
      <c r="F206" s="7">
        <f t="shared" si="19"/>
        <v>-18889</v>
      </c>
      <c r="G206" s="7">
        <f>-דשבורד!$F$5</f>
        <v>-20000</v>
      </c>
      <c r="N206" s="26">
        <f t="shared" si="20"/>
        <v>7</v>
      </c>
      <c r="O206" s="26">
        <f t="shared" si="21"/>
        <v>2019</v>
      </c>
      <c r="P206" s="27" t="str">
        <f>VLOOKUP(N206,'קובץ עזר - לא לגעת'!$C$3:$D$14,2,0)</f>
        <v>יולי</v>
      </c>
      <c r="Q206" s="27" t="str">
        <f t="shared" si="22"/>
        <v>יולי_2019</v>
      </c>
    </row>
    <row r="207" spans="1:17" x14ac:dyDescent="0.3">
      <c r="A207" s="9">
        <v>205</v>
      </c>
      <c r="B207" s="6">
        <f t="shared" si="23"/>
        <v>43665</v>
      </c>
      <c r="C207" s="7">
        <f>SUMIF('תנועות בנק'!$A:$A,$B207,'תנועות בנק'!E:E)</f>
        <v>0</v>
      </c>
      <c r="D207" s="7">
        <f>SUMIF('תנועות בנק'!$A:$A,$B207,'תנועות בנק'!F:F)</f>
        <v>0</v>
      </c>
      <c r="E207" s="7">
        <f t="shared" si="18"/>
        <v>0</v>
      </c>
      <c r="F207" s="7">
        <f t="shared" si="19"/>
        <v>-18889</v>
      </c>
      <c r="G207" s="7">
        <f>-דשבורד!$F$5</f>
        <v>-20000</v>
      </c>
      <c r="N207" s="26">
        <f t="shared" si="20"/>
        <v>7</v>
      </c>
      <c r="O207" s="26">
        <f t="shared" si="21"/>
        <v>2019</v>
      </c>
      <c r="P207" s="27" t="str">
        <f>VLOOKUP(N207,'קובץ עזר - לא לגעת'!$C$3:$D$14,2,0)</f>
        <v>יולי</v>
      </c>
      <c r="Q207" s="27" t="str">
        <f t="shared" si="22"/>
        <v>יולי_2019</v>
      </c>
    </row>
    <row r="208" spans="1:17" x14ac:dyDescent="0.3">
      <c r="A208" s="9">
        <v>206</v>
      </c>
      <c r="B208" s="6">
        <f t="shared" si="23"/>
        <v>43666</v>
      </c>
      <c r="C208" s="7">
        <f>SUMIF('תנועות בנק'!$A:$A,$B208,'תנועות בנק'!E:E)</f>
        <v>0</v>
      </c>
      <c r="D208" s="7">
        <f>SUMIF('תנועות בנק'!$A:$A,$B208,'תנועות בנק'!F:F)</f>
        <v>0</v>
      </c>
      <c r="E208" s="7">
        <f t="shared" si="18"/>
        <v>0</v>
      </c>
      <c r="F208" s="7">
        <f t="shared" si="19"/>
        <v>-18889</v>
      </c>
      <c r="G208" s="7">
        <f>-דשבורד!$F$5</f>
        <v>-20000</v>
      </c>
      <c r="N208" s="26">
        <f t="shared" si="20"/>
        <v>7</v>
      </c>
      <c r="O208" s="26">
        <f t="shared" si="21"/>
        <v>2019</v>
      </c>
      <c r="P208" s="27" t="str">
        <f>VLOOKUP(N208,'קובץ עזר - לא לגעת'!$C$3:$D$14,2,0)</f>
        <v>יולי</v>
      </c>
      <c r="Q208" s="27" t="str">
        <f t="shared" si="22"/>
        <v>יולי_2019</v>
      </c>
    </row>
    <row r="209" spans="1:17" x14ac:dyDescent="0.3">
      <c r="A209" s="9">
        <v>207</v>
      </c>
      <c r="B209" s="6">
        <f t="shared" si="23"/>
        <v>43667</v>
      </c>
      <c r="C209" s="7">
        <f>SUMIF('תנועות בנק'!$A:$A,$B209,'תנועות בנק'!E:E)</f>
        <v>0</v>
      </c>
      <c r="D209" s="7">
        <f>SUMIF('תנועות בנק'!$A:$A,$B209,'תנועות בנק'!F:F)</f>
        <v>0</v>
      </c>
      <c r="E209" s="7">
        <f t="shared" si="18"/>
        <v>0</v>
      </c>
      <c r="F209" s="7">
        <f t="shared" si="19"/>
        <v>-18889</v>
      </c>
      <c r="G209" s="7">
        <f>-דשבורד!$F$5</f>
        <v>-20000</v>
      </c>
      <c r="N209" s="26">
        <f t="shared" si="20"/>
        <v>7</v>
      </c>
      <c r="O209" s="26">
        <f t="shared" si="21"/>
        <v>2019</v>
      </c>
      <c r="P209" s="27" t="str">
        <f>VLOOKUP(N209,'קובץ עזר - לא לגעת'!$C$3:$D$14,2,0)</f>
        <v>יולי</v>
      </c>
      <c r="Q209" s="27" t="str">
        <f t="shared" si="22"/>
        <v>יולי_2019</v>
      </c>
    </row>
    <row r="210" spans="1:17" x14ac:dyDescent="0.3">
      <c r="A210" s="9">
        <v>208</v>
      </c>
      <c r="B210" s="6">
        <f t="shared" si="23"/>
        <v>43668</v>
      </c>
      <c r="C210" s="7">
        <f>SUMIF('תנועות בנק'!$A:$A,$B210,'תנועות בנק'!E:E)</f>
        <v>0</v>
      </c>
      <c r="D210" s="7">
        <f>SUMIF('תנועות בנק'!$A:$A,$B210,'תנועות בנק'!F:F)</f>
        <v>0</v>
      </c>
      <c r="E210" s="7">
        <f t="shared" si="18"/>
        <v>0</v>
      </c>
      <c r="F210" s="7">
        <f t="shared" si="19"/>
        <v>-18889</v>
      </c>
      <c r="G210" s="7">
        <f>-דשבורד!$F$5</f>
        <v>-20000</v>
      </c>
      <c r="N210" s="26">
        <f t="shared" si="20"/>
        <v>7</v>
      </c>
      <c r="O210" s="26">
        <f t="shared" si="21"/>
        <v>2019</v>
      </c>
      <c r="P210" s="27" t="str">
        <f>VLOOKUP(N210,'קובץ עזר - לא לגעת'!$C$3:$D$14,2,0)</f>
        <v>יולי</v>
      </c>
      <c r="Q210" s="27" t="str">
        <f t="shared" si="22"/>
        <v>יולי_2019</v>
      </c>
    </row>
    <row r="211" spans="1:17" x14ac:dyDescent="0.3">
      <c r="A211" s="9">
        <v>209</v>
      </c>
      <c r="B211" s="6">
        <f t="shared" si="23"/>
        <v>43669</v>
      </c>
      <c r="C211" s="7">
        <f>SUMIF('תנועות בנק'!$A:$A,$B211,'תנועות בנק'!E:E)</f>
        <v>0</v>
      </c>
      <c r="D211" s="7">
        <f>SUMIF('תנועות בנק'!$A:$A,$B211,'תנועות בנק'!F:F)</f>
        <v>0</v>
      </c>
      <c r="E211" s="7">
        <f t="shared" si="18"/>
        <v>0</v>
      </c>
      <c r="F211" s="7">
        <f t="shared" si="19"/>
        <v>-18889</v>
      </c>
      <c r="G211" s="7">
        <f>-דשבורד!$F$5</f>
        <v>-20000</v>
      </c>
      <c r="N211" s="26">
        <f t="shared" si="20"/>
        <v>7</v>
      </c>
      <c r="O211" s="26">
        <f t="shared" si="21"/>
        <v>2019</v>
      </c>
      <c r="P211" s="27" t="str">
        <f>VLOOKUP(N211,'קובץ עזר - לא לגעת'!$C$3:$D$14,2,0)</f>
        <v>יולי</v>
      </c>
      <c r="Q211" s="27" t="str">
        <f t="shared" si="22"/>
        <v>יולי_2019</v>
      </c>
    </row>
    <row r="212" spans="1:17" x14ac:dyDescent="0.3">
      <c r="A212" s="9">
        <v>210</v>
      </c>
      <c r="B212" s="6">
        <f t="shared" si="23"/>
        <v>43670</v>
      </c>
      <c r="C212" s="7">
        <f>SUMIF('תנועות בנק'!$A:$A,$B212,'תנועות בנק'!E:E)</f>
        <v>0</v>
      </c>
      <c r="D212" s="7">
        <f>SUMIF('תנועות בנק'!$A:$A,$B212,'תנועות בנק'!F:F)</f>
        <v>0</v>
      </c>
      <c r="E212" s="7">
        <f t="shared" si="18"/>
        <v>0</v>
      </c>
      <c r="F212" s="7">
        <f t="shared" si="19"/>
        <v>-18889</v>
      </c>
      <c r="G212" s="7">
        <f>-דשבורד!$F$5</f>
        <v>-20000</v>
      </c>
      <c r="N212" s="26">
        <f t="shared" si="20"/>
        <v>7</v>
      </c>
      <c r="O212" s="26">
        <f t="shared" si="21"/>
        <v>2019</v>
      </c>
      <c r="P212" s="27" t="str">
        <f>VLOOKUP(N212,'קובץ עזר - לא לגעת'!$C$3:$D$14,2,0)</f>
        <v>יולי</v>
      </c>
      <c r="Q212" s="27" t="str">
        <f t="shared" si="22"/>
        <v>יולי_2019</v>
      </c>
    </row>
    <row r="213" spans="1:17" x14ac:dyDescent="0.3">
      <c r="A213" s="9">
        <v>211</v>
      </c>
      <c r="B213" s="6">
        <f t="shared" si="23"/>
        <v>43671</v>
      </c>
      <c r="C213" s="7">
        <f>SUMIF('תנועות בנק'!$A:$A,$B213,'תנועות בנק'!E:E)</f>
        <v>0</v>
      </c>
      <c r="D213" s="7">
        <f>SUMIF('תנועות בנק'!$A:$A,$B213,'תנועות בנק'!F:F)</f>
        <v>0</v>
      </c>
      <c r="E213" s="7">
        <f t="shared" si="18"/>
        <v>0</v>
      </c>
      <c r="F213" s="7">
        <f t="shared" si="19"/>
        <v>-18889</v>
      </c>
      <c r="G213" s="7">
        <f>-דשבורד!$F$5</f>
        <v>-20000</v>
      </c>
      <c r="N213" s="26">
        <f t="shared" si="20"/>
        <v>7</v>
      </c>
      <c r="O213" s="26">
        <f t="shared" si="21"/>
        <v>2019</v>
      </c>
      <c r="P213" s="27" t="str">
        <f>VLOOKUP(N213,'קובץ עזר - לא לגעת'!$C$3:$D$14,2,0)</f>
        <v>יולי</v>
      </c>
      <c r="Q213" s="27" t="str">
        <f t="shared" si="22"/>
        <v>יולי_2019</v>
      </c>
    </row>
    <row r="214" spans="1:17" x14ac:dyDescent="0.3">
      <c r="A214" s="9">
        <v>212</v>
      </c>
      <c r="B214" s="6">
        <f t="shared" si="23"/>
        <v>43672</v>
      </c>
      <c r="C214" s="7">
        <f>SUMIF('תנועות בנק'!$A:$A,$B214,'תנועות בנק'!E:E)</f>
        <v>0</v>
      </c>
      <c r="D214" s="7">
        <f>SUMIF('תנועות בנק'!$A:$A,$B214,'תנועות בנק'!F:F)</f>
        <v>0</v>
      </c>
      <c r="E214" s="7">
        <f t="shared" si="18"/>
        <v>0</v>
      </c>
      <c r="F214" s="7">
        <f t="shared" si="19"/>
        <v>-18889</v>
      </c>
      <c r="G214" s="7">
        <f>-דשבורד!$F$5</f>
        <v>-20000</v>
      </c>
      <c r="N214" s="26">
        <f t="shared" si="20"/>
        <v>7</v>
      </c>
      <c r="O214" s="26">
        <f t="shared" si="21"/>
        <v>2019</v>
      </c>
      <c r="P214" s="27" t="str">
        <f>VLOOKUP(N214,'קובץ עזר - לא לגעת'!$C$3:$D$14,2,0)</f>
        <v>יולי</v>
      </c>
      <c r="Q214" s="27" t="str">
        <f t="shared" si="22"/>
        <v>יולי_2019</v>
      </c>
    </row>
    <row r="215" spans="1:17" x14ac:dyDescent="0.3">
      <c r="A215" s="9">
        <v>213</v>
      </c>
      <c r="B215" s="6">
        <f t="shared" si="23"/>
        <v>43673</v>
      </c>
      <c r="C215" s="7">
        <f>SUMIF('תנועות בנק'!$A:$A,$B215,'תנועות בנק'!E:E)</f>
        <v>0</v>
      </c>
      <c r="D215" s="7">
        <f>SUMIF('תנועות בנק'!$A:$A,$B215,'תנועות בנק'!F:F)</f>
        <v>0</v>
      </c>
      <c r="E215" s="7">
        <f t="shared" si="18"/>
        <v>0</v>
      </c>
      <c r="F215" s="7">
        <f t="shared" si="19"/>
        <v>-18889</v>
      </c>
      <c r="G215" s="7">
        <f>-דשבורד!$F$5</f>
        <v>-20000</v>
      </c>
      <c r="N215" s="26">
        <f t="shared" si="20"/>
        <v>7</v>
      </c>
      <c r="O215" s="26">
        <f t="shared" si="21"/>
        <v>2019</v>
      </c>
      <c r="P215" s="27" t="str">
        <f>VLOOKUP(N215,'קובץ עזר - לא לגעת'!$C$3:$D$14,2,0)</f>
        <v>יולי</v>
      </c>
      <c r="Q215" s="27" t="str">
        <f t="shared" si="22"/>
        <v>יולי_2019</v>
      </c>
    </row>
    <row r="216" spans="1:17" x14ac:dyDescent="0.3">
      <c r="A216" s="9">
        <v>214</v>
      </c>
      <c r="B216" s="6">
        <f t="shared" si="23"/>
        <v>43674</v>
      </c>
      <c r="C216" s="7">
        <f>SUMIF('תנועות בנק'!$A:$A,$B216,'תנועות בנק'!E:E)</f>
        <v>0</v>
      </c>
      <c r="D216" s="7">
        <f>SUMIF('תנועות בנק'!$A:$A,$B216,'תנועות בנק'!F:F)</f>
        <v>0</v>
      </c>
      <c r="E216" s="7">
        <f t="shared" si="18"/>
        <v>0</v>
      </c>
      <c r="F216" s="7">
        <f t="shared" si="19"/>
        <v>-18889</v>
      </c>
      <c r="G216" s="7">
        <f>-דשבורד!$F$5</f>
        <v>-20000</v>
      </c>
      <c r="N216" s="26">
        <f t="shared" si="20"/>
        <v>7</v>
      </c>
      <c r="O216" s="26">
        <f t="shared" si="21"/>
        <v>2019</v>
      </c>
      <c r="P216" s="27" t="str">
        <f>VLOOKUP(N216,'קובץ עזר - לא לגעת'!$C$3:$D$14,2,0)</f>
        <v>יולי</v>
      </c>
      <c r="Q216" s="27" t="str">
        <f t="shared" si="22"/>
        <v>יולי_2019</v>
      </c>
    </row>
    <row r="217" spans="1:17" x14ac:dyDescent="0.3">
      <c r="A217" s="9">
        <v>215</v>
      </c>
      <c r="B217" s="6">
        <f t="shared" si="23"/>
        <v>43675</v>
      </c>
      <c r="C217" s="7">
        <f>SUMIF('תנועות בנק'!$A:$A,$B217,'תנועות בנק'!E:E)</f>
        <v>0</v>
      </c>
      <c r="D217" s="7">
        <f>SUMIF('תנועות בנק'!$A:$A,$B217,'תנועות בנק'!F:F)</f>
        <v>0</v>
      </c>
      <c r="E217" s="7">
        <f t="shared" si="18"/>
        <v>0</v>
      </c>
      <c r="F217" s="7">
        <f t="shared" si="19"/>
        <v>-18889</v>
      </c>
      <c r="G217" s="7">
        <f>-דשבורד!$F$5</f>
        <v>-20000</v>
      </c>
      <c r="N217" s="26">
        <f t="shared" si="20"/>
        <v>7</v>
      </c>
      <c r="O217" s="26">
        <f t="shared" si="21"/>
        <v>2019</v>
      </c>
      <c r="P217" s="27" t="str">
        <f>VLOOKUP(N217,'קובץ עזר - לא לגעת'!$C$3:$D$14,2,0)</f>
        <v>יולי</v>
      </c>
      <c r="Q217" s="27" t="str">
        <f t="shared" si="22"/>
        <v>יולי_2019</v>
      </c>
    </row>
    <row r="218" spans="1:17" x14ac:dyDescent="0.3">
      <c r="A218" s="9">
        <v>216</v>
      </c>
      <c r="B218" s="6">
        <f t="shared" si="23"/>
        <v>43676</v>
      </c>
      <c r="C218" s="7">
        <f>SUMIF('תנועות בנק'!$A:$A,$B218,'תנועות בנק'!E:E)</f>
        <v>0</v>
      </c>
      <c r="D218" s="7">
        <f>SUMIF('תנועות בנק'!$A:$A,$B218,'תנועות בנק'!F:F)</f>
        <v>0</v>
      </c>
      <c r="E218" s="7">
        <f t="shared" si="18"/>
        <v>0</v>
      </c>
      <c r="F218" s="7">
        <f t="shared" si="19"/>
        <v>-18889</v>
      </c>
      <c r="G218" s="7">
        <f>-דשבורד!$F$5</f>
        <v>-20000</v>
      </c>
      <c r="N218" s="26">
        <f t="shared" si="20"/>
        <v>7</v>
      </c>
      <c r="O218" s="26">
        <f t="shared" si="21"/>
        <v>2019</v>
      </c>
      <c r="P218" s="27" t="str">
        <f>VLOOKUP(N218,'קובץ עזר - לא לגעת'!$C$3:$D$14,2,0)</f>
        <v>יולי</v>
      </c>
      <c r="Q218" s="27" t="str">
        <f t="shared" si="22"/>
        <v>יולי_2019</v>
      </c>
    </row>
    <row r="219" spans="1:17" x14ac:dyDescent="0.3">
      <c r="A219" s="9">
        <v>217</v>
      </c>
      <c r="B219" s="6">
        <f t="shared" si="23"/>
        <v>43677</v>
      </c>
      <c r="C219" s="7">
        <f>SUMIF('תנועות בנק'!$A:$A,$B219,'תנועות בנק'!E:E)</f>
        <v>0</v>
      </c>
      <c r="D219" s="7">
        <f>SUMIF('תנועות בנק'!$A:$A,$B219,'תנועות בנק'!F:F)</f>
        <v>0</v>
      </c>
      <c r="E219" s="7">
        <f t="shared" si="18"/>
        <v>0</v>
      </c>
      <c r="F219" s="7">
        <f t="shared" si="19"/>
        <v>-18889</v>
      </c>
      <c r="G219" s="7">
        <f>-דשבורד!$F$5</f>
        <v>-20000</v>
      </c>
      <c r="N219" s="26">
        <f t="shared" si="20"/>
        <v>7</v>
      </c>
      <c r="O219" s="26">
        <f t="shared" si="21"/>
        <v>2019</v>
      </c>
      <c r="P219" s="27" t="str">
        <f>VLOOKUP(N219,'קובץ עזר - לא לגעת'!$C$3:$D$14,2,0)</f>
        <v>יולי</v>
      </c>
      <c r="Q219" s="27" t="str">
        <f t="shared" si="22"/>
        <v>יולי_2019</v>
      </c>
    </row>
    <row r="220" spans="1:17" x14ac:dyDescent="0.3">
      <c r="A220" s="9">
        <v>218</v>
      </c>
      <c r="B220" s="6">
        <f t="shared" si="23"/>
        <v>43678</v>
      </c>
      <c r="C220" s="7">
        <f>SUMIF('תנועות בנק'!$A:$A,$B220,'תנועות בנק'!E:E)</f>
        <v>0</v>
      </c>
      <c r="D220" s="7">
        <f>SUMIF('תנועות בנק'!$A:$A,$B220,'תנועות בנק'!F:F)</f>
        <v>0</v>
      </c>
      <c r="E220" s="7">
        <f t="shared" si="18"/>
        <v>0</v>
      </c>
      <c r="F220" s="7">
        <f t="shared" si="19"/>
        <v>-18889</v>
      </c>
      <c r="G220" s="7">
        <f>-דשבורד!$F$5</f>
        <v>-20000</v>
      </c>
      <c r="N220" s="26">
        <f t="shared" si="20"/>
        <v>8</v>
      </c>
      <c r="O220" s="26">
        <f t="shared" si="21"/>
        <v>2019</v>
      </c>
      <c r="P220" s="27" t="str">
        <f>VLOOKUP(N220,'קובץ עזר - לא לגעת'!$C$3:$D$14,2,0)</f>
        <v>אוגוסט</v>
      </c>
      <c r="Q220" s="27" t="str">
        <f t="shared" si="22"/>
        <v>אוגוסט_2019</v>
      </c>
    </row>
    <row r="221" spans="1:17" x14ac:dyDescent="0.3">
      <c r="A221" s="9">
        <v>219</v>
      </c>
      <c r="B221" s="6">
        <f t="shared" si="23"/>
        <v>43679</v>
      </c>
      <c r="C221" s="7">
        <f>SUMIF('תנועות בנק'!$A:$A,$B221,'תנועות בנק'!E:E)</f>
        <v>0</v>
      </c>
      <c r="D221" s="7">
        <f>SUMIF('תנועות בנק'!$A:$A,$B221,'תנועות בנק'!F:F)</f>
        <v>0</v>
      </c>
      <c r="E221" s="7">
        <f t="shared" si="18"/>
        <v>0</v>
      </c>
      <c r="F221" s="7">
        <f t="shared" si="19"/>
        <v>-18889</v>
      </c>
      <c r="G221" s="7">
        <f>-דשבורד!$F$5</f>
        <v>-20000</v>
      </c>
      <c r="N221" s="26">
        <f t="shared" si="20"/>
        <v>8</v>
      </c>
      <c r="O221" s="26">
        <f t="shared" si="21"/>
        <v>2019</v>
      </c>
      <c r="P221" s="27" t="str">
        <f>VLOOKUP(N221,'קובץ עזר - לא לגעת'!$C$3:$D$14,2,0)</f>
        <v>אוגוסט</v>
      </c>
      <c r="Q221" s="27" t="str">
        <f t="shared" si="22"/>
        <v>אוגוסט_2019</v>
      </c>
    </row>
    <row r="222" spans="1:17" x14ac:dyDescent="0.3">
      <c r="A222" s="9">
        <v>220</v>
      </c>
      <c r="B222" s="6">
        <f t="shared" si="23"/>
        <v>43680</v>
      </c>
      <c r="C222" s="7">
        <f>SUMIF('תנועות בנק'!$A:$A,$B222,'תנועות בנק'!E:E)</f>
        <v>0</v>
      </c>
      <c r="D222" s="7">
        <f>SUMIF('תנועות בנק'!$A:$A,$B222,'תנועות בנק'!F:F)</f>
        <v>0</v>
      </c>
      <c r="E222" s="7">
        <f t="shared" si="18"/>
        <v>0</v>
      </c>
      <c r="F222" s="7">
        <f t="shared" si="19"/>
        <v>-18889</v>
      </c>
      <c r="G222" s="7">
        <f>-דשבורד!$F$5</f>
        <v>-20000</v>
      </c>
      <c r="N222" s="26">
        <f t="shared" si="20"/>
        <v>8</v>
      </c>
      <c r="O222" s="26">
        <f t="shared" si="21"/>
        <v>2019</v>
      </c>
      <c r="P222" s="27" t="str">
        <f>VLOOKUP(N222,'קובץ עזר - לא לגעת'!$C$3:$D$14,2,0)</f>
        <v>אוגוסט</v>
      </c>
      <c r="Q222" s="27" t="str">
        <f t="shared" si="22"/>
        <v>אוגוסט_2019</v>
      </c>
    </row>
    <row r="223" spans="1:17" x14ac:dyDescent="0.3">
      <c r="A223" s="9">
        <v>221</v>
      </c>
      <c r="B223" s="6">
        <f t="shared" si="23"/>
        <v>43681</v>
      </c>
      <c r="C223" s="7">
        <f>SUMIF('תנועות בנק'!$A:$A,$B223,'תנועות בנק'!E:E)</f>
        <v>0</v>
      </c>
      <c r="D223" s="7">
        <f>SUMIF('תנועות בנק'!$A:$A,$B223,'תנועות בנק'!F:F)</f>
        <v>0</v>
      </c>
      <c r="E223" s="7">
        <f t="shared" si="18"/>
        <v>0</v>
      </c>
      <c r="F223" s="7">
        <f t="shared" si="19"/>
        <v>-18889</v>
      </c>
      <c r="G223" s="7">
        <f>-דשבורד!$F$5</f>
        <v>-20000</v>
      </c>
      <c r="N223" s="26">
        <f t="shared" si="20"/>
        <v>8</v>
      </c>
      <c r="O223" s="26">
        <f t="shared" si="21"/>
        <v>2019</v>
      </c>
      <c r="P223" s="27" t="str">
        <f>VLOOKUP(N223,'קובץ עזר - לא לגעת'!$C$3:$D$14,2,0)</f>
        <v>אוגוסט</v>
      </c>
      <c r="Q223" s="27" t="str">
        <f t="shared" si="22"/>
        <v>אוגוסט_2019</v>
      </c>
    </row>
    <row r="224" spans="1:17" x14ac:dyDescent="0.3">
      <c r="A224" s="9">
        <v>222</v>
      </c>
      <c r="B224" s="6">
        <f t="shared" si="23"/>
        <v>43682</v>
      </c>
      <c r="C224" s="7">
        <f>SUMIF('תנועות בנק'!$A:$A,$B224,'תנועות בנק'!E:E)</f>
        <v>0</v>
      </c>
      <c r="D224" s="7">
        <f>SUMIF('תנועות בנק'!$A:$A,$B224,'תנועות בנק'!F:F)</f>
        <v>8000</v>
      </c>
      <c r="E224" s="7">
        <f t="shared" si="18"/>
        <v>-8000</v>
      </c>
      <c r="F224" s="7">
        <f t="shared" si="19"/>
        <v>-26889</v>
      </c>
      <c r="G224" s="7">
        <f>-דשבורד!$F$5</f>
        <v>-20000</v>
      </c>
      <c r="N224" s="26">
        <f t="shared" si="20"/>
        <v>8</v>
      </c>
      <c r="O224" s="26">
        <f t="shared" si="21"/>
        <v>2019</v>
      </c>
      <c r="P224" s="27" t="str">
        <f>VLOOKUP(N224,'קובץ עזר - לא לגעת'!$C$3:$D$14,2,0)</f>
        <v>אוגוסט</v>
      </c>
      <c r="Q224" s="27" t="str">
        <f t="shared" si="22"/>
        <v>אוגוסט_2019</v>
      </c>
    </row>
    <row r="225" spans="1:17" x14ac:dyDescent="0.3">
      <c r="A225" s="9">
        <v>223</v>
      </c>
      <c r="B225" s="6">
        <f t="shared" si="23"/>
        <v>43683</v>
      </c>
      <c r="C225" s="7">
        <f>SUMIF('תנועות בנק'!$A:$A,$B225,'תנועות בנק'!E:E)</f>
        <v>0</v>
      </c>
      <c r="D225" s="7">
        <f>SUMIF('תנועות בנק'!$A:$A,$B225,'תנועות בנק'!F:F)</f>
        <v>0</v>
      </c>
      <c r="E225" s="7">
        <f t="shared" si="18"/>
        <v>0</v>
      </c>
      <c r="F225" s="7">
        <f t="shared" si="19"/>
        <v>-26889</v>
      </c>
      <c r="G225" s="7">
        <f>-דשבורד!$F$5</f>
        <v>-20000</v>
      </c>
      <c r="N225" s="26">
        <f t="shared" si="20"/>
        <v>8</v>
      </c>
      <c r="O225" s="26">
        <f t="shared" si="21"/>
        <v>2019</v>
      </c>
      <c r="P225" s="27" t="str">
        <f>VLOOKUP(N225,'קובץ עזר - לא לגעת'!$C$3:$D$14,2,0)</f>
        <v>אוגוסט</v>
      </c>
      <c r="Q225" s="27" t="str">
        <f t="shared" si="22"/>
        <v>אוגוסט_2019</v>
      </c>
    </row>
    <row r="226" spans="1:17" x14ac:dyDescent="0.3">
      <c r="A226" s="9">
        <v>224</v>
      </c>
      <c r="B226" s="6">
        <f t="shared" si="23"/>
        <v>43684</v>
      </c>
      <c r="C226" s="7">
        <f>SUMIF('תנועות בנק'!$A:$A,$B226,'תנועות בנק'!E:E)</f>
        <v>0</v>
      </c>
      <c r="D226" s="7">
        <f>SUMIF('תנועות בנק'!$A:$A,$B226,'תנועות בנק'!F:F)</f>
        <v>0</v>
      </c>
      <c r="E226" s="7">
        <f t="shared" si="18"/>
        <v>0</v>
      </c>
      <c r="F226" s="7">
        <f t="shared" si="19"/>
        <v>-26889</v>
      </c>
      <c r="G226" s="7">
        <f>-דשבורד!$F$5</f>
        <v>-20000</v>
      </c>
      <c r="N226" s="26">
        <f t="shared" si="20"/>
        <v>8</v>
      </c>
      <c r="O226" s="26">
        <f t="shared" si="21"/>
        <v>2019</v>
      </c>
      <c r="P226" s="27" t="str">
        <f>VLOOKUP(N226,'קובץ עזר - לא לגעת'!$C$3:$D$14,2,0)</f>
        <v>אוגוסט</v>
      </c>
      <c r="Q226" s="27" t="str">
        <f t="shared" si="22"/>
        <v>אוגוסט_2019</v>
      </c>
    </row>
    <row r="227" spans="1:17" x14ac:dyDescent="0.3">
      <c r="A227" s="9">
        <v>225</v>
      </c>
      <c r="B227" s="6">
        <f t="shared" si="23"/>
        <v>43685</v>
      </c>
      <c r="C227" s="7">
        <f>SUMIF('תנועות בנק'!$A:$A,$B227,'תנועות בנק'!E:E)</f>
        <v>0</v>
      </c>
      <c r="D227" s="7">
        <f>SUMIF('תנועות בנק'!$A:$A,$B227,'תנועות בנק'!F:F)</f>
        <v>0</v>
      </c>
      <c r="E227" s="7">
        <f t="shared" si="18"/>
        <v>0</v>
      </c>
      <c r="F227" s="7">
        <f t="shared" si="19"/>
        <v>-26889</v>
      </c>
      <c r="G227" s="7">
        <f>-דשבורד!$F$5</f>
        <v>-20000</v>
      </c>
      <c r="N227" s="26">
        <f t="shared" si="20"/>
        <v>8</v>
      </c>
      <c r="O227" s="26">
        <f t="shared" si="21"/>
        <v>2019</v>
      </c>
      <c r="P227" s="27" t="str">
        <f>VLOOKUP(N227,'קובץ עזר - לא לגעת'!$C$3:$D$14,2,0)</f>
        <v>אוגוסט</v>
      </c>
      <c r="Q227" s="27" t="str">
        <f t="shared" si="22"/>
        <v>אוגוסט_2019</v>
      </c>
    </row>
    <row r="228" spans="1:17" x14ac:dyDescent="0.3">
      <c r="A228" s="9">
        <v>226</v>
      </c>
      <c r="B228" s="6">
        <f t="shared" si="23"/>
        <v>43686</v>
      </c>
      <c r="C228" s="7">
        <f>SUMIF('תנועות בנק'!$A:$A,$B228,'תנועות בנק'!E:E)</f>
        <v>0</v>
      </c>
      <c r="D228" s="7">
        <f>SUMIF('תנועות בנק'!$A:$A,$B228,'תנועות בנק'!F:F)</f>
        <v>0</v>
      </c>
      <c r="E228" s="7">
        <f t="shared" si="18"/>
        <v>0</v>
      </c>
      <c r="F228" s="7">
        <f t="shared" si="19"/>
        <v>-26889</v>
      </c>
      <c r="G228" s="7">
        <f>-דשבורד!$F$5</f>
        <v>-20000</v>
      </c>
      <c r="N228" s="26">
        <f t="shared" si="20"/>
        <v>8</v>
      </c>
      <c r="O228" s="26">
        <f t="shared" si="21"/>
        <v>2019</v>
      </c>
      <c r="P228" s="27" t="str">
        <f>VLOOKUP(N228,'קובץ עזר - לא לגעת'!$C$3:$D$14,2,0)</f>
        <v>אוגוסט</v>
      </c>
      <c r="Q228" s="27" t="str">
        <f t="shared" si="22"/>
        <v>אוגוסט_2019</v>
      </c>
    </row>
    <row r="229" spans="1:17" x14ac:dyDescent="0.3">
      <c r="A229" s="9">
        <v>227</v>
      </c>
      <c r="B229" s="6">
        <f t="shared" si="23"/>
        <v>43687</v>
      </c>
      <c r="C229" s="7">
        <f>SUMIF('תנועות בנק'!$A:$A,$B229,'תנועות בנק'!E:E)</f>
        <v>0</v>
      </c>
      <c r="D229" s="7">
        <f>SUMIF('תנועות בנק'!$A:$A,$B229,'תנועות בנק'!F:F)</f>
        <v>0</v>
      </c>
      <c r="E229" s="7">
        <f t="shared" si="18"/>
        <v>0</v>
      </c>
      <c r="F229" s="7">
        <f t="shared" si="19"/>
        <v>-26889</v>
      </c>
      <c r="G229" s="7">
        <f>-דשבורד!$F$5</f>
        <v>-20000</v>
      </c>
      <c r="N229" s="26">
        <f t="shared" si="20"/>
        <v>8</v>
      </c>
      <c r="O229" s="26">
        <f t="shared" si="21"/>
        <v>2019</v>
      </c>
      <c r="P229" s="27" t="str">
        <f>VLOOKUP(N229,'קובץ עזר - לא לגעת'!$C$3:$D$14,2,0)</f>
        <v>אוגוסט</v>
      </c>
      <c r="Q229" s="27" t="str">
        <f t="shared" si="22"/>
        <v>אוגוסט_2019</v>
      </c>
    </row>
    <row r="230" spans="1:17" x14ac:dyDescent="0.3">
      <c r="A230" s="9">
        <v>228</v>
      </c>
      <c r="B230" s="6">
        <f t="shared" si="23"/>
        <v>43688</v>
      </c>
      <c r="C230" s="7">
        <f>SUMIF('תנועות בנק'!$A:$A,$B230,'תנועות בנק'!E:E)</f>
        <v>0</v>
      </c>
      <c r="D230" s="7">
        <f>SUMIF('תנועות בנק'!$A:$A,$B230,'תנועות בנק'!F:F)</f>
        <v>0</v>
      </c>
      <c r="E230" s="7">
        <f t="shared" si="18"/>
        <v>0</v>
      </c>
      <c r="F230" s="7">
        <f t="shared" si="19"/>
        <v>-26889</v>
      </c>
      <c r="G230" s="7">
        <f>-דשבורד!$F$5</f>
        <v>-20000</v>
      </c>
      <c r="N230" s="26">
        <f t="shared" si="20"/>
        <v>8</v>
      </c>
      <c r="O230" s="26">
        <f t="shared" si="21"/>
        <v>2019</v>
      </c>
      <c r="P230" s="27" t="str">
        <f>VLOOKUP(N230,'קובץ עזר - לא לגעת'!$C$3:$D$14,2,0)</f>
        <v>אוגוסט</v>
      </c>
      <c r="Q230" s="27" t="str">
        <f t="shared" si="22"/>
        <v>אוגוסט_2019</v>
      </c>
    </row>
    <row r="231" spans="1:17" x14ac:dyDescent="0.3">
      <c r="A231" s="9">
        <v>229</v>
      </c>
      <c r="B231" s="6">
        <f t="shared" si="23"/>
        <v>43689</v>
      </c>
      <c r="C231" s="7">
        <f>SUMIF('תנועות בנק'!$A:$A,$B231,'תנועות בנק'!E:E)</f>
        <v>0</v>
      </c>
      <c r="D231" s="7">
        <f>SUMIF('תנועות בנק'!$A:$A,$B231,'תנועות בנק'!F:F)</f>
        <v>0</v>
      </c>
      <c r="E231" s="7">
        <f t="shared" si="18"/>
        <v>0</v>
      </c>
      <c r="F231" s="7">
        <f t="shared" si="19"/>
        <v>-26889</v>
      </c>
      <c r="G231" s="7">
        <f>-דשבורד!$F$5</f>
        <v>-20000</v>
      </c>
      <c r="N231" s="26">
        <f t="shared" si="20"/>
        <v>8</v>
      </c>
      <c r="O231" s="26">
        <f t="shared" si="21"/>
        <v>2019</v>
      </c>
      <c r="P231" s="27" t="str">
        <f>VLOOKUP(N231,'קובץ עזר - לא לגעת'!$C$3:$D$14,2,0)</f>
        <v>אוגוסט</v>
      </c>
      <c r="Q231" s="27" t="str">
        <f t="shared" si="22"/>
        <v>אוגוסט_2019</v>
      </c>
    </row>
    <row r="232" spans="1:17" x14ac:dyDescent="0.3">
      <c r="A232" s="9">
        <v>230</v>
      </c>
      <c r="B232" s="6">
        <f t="shared" si="23"/>
        <v>43690</v>
      </c>
      <c r="C232" s="7">
        <f>SUMIF('תנועות בנק'!$A:$A,$B232,'תנועות בנק'!E:E)</f>
        <v>0</v>
      </c>
      <c r="D232" s="7">
        <f>SUMIF('תנועות בנק'!$A:$A,$B232,'תנועות בנק'!F:F)</f>
        <v>0</v>
      </c>
      <c r="E232" s="7">
        <f t="shared" si="18"/>
        <v>0</v>
      </c>
      <c r="F232" s="7">
        <f t="shared" si="19"/>
        <v>-26889</v>
      </c>
      <c r="G232" s="7">
        <f>-דשבורד!$F$5</f>
        <v>-20000</v>
      </c>
      <c r="N232" s="26">
        <f t="shared" si="20"/>
        <v>8</v>
      </c>
      <c r="O232" s="26">
        <f t="shared" si="21"/>
        <v>2019</v>
      </c>
      <c r="P232" s="27" t="str">
        <f>VLOOKUP(N232,'קובץ עזר - לא לגעת'!$C$3:$D$14,2,0)</f>
        <v>אוגוסט</v>
      </c>
      <c r="Q232" s="27" t="str">
        <f t="shared" si="22"/>
        <v>אוגוסט_2019</v>
      </c>
    </row>
    <row r="233" spans="1:17" x14ac:dyDescent="0.3">
      <c r="A233" s="9">
        <v>231</v>
      </c>
      <c r="B233" s="6">
        <f t="shared" si="23"/>
        <v>43691</v>
      </c>
      <c r="C233" s="7">
        <f>SUMIF('תנועות בנק'!$A:$A,$B233,'תנועות בנק'!E:E)</f>
        <v>0</v>
      </c>
      <c r="D233" s="7">
        <f>SUMIF('תנועות בנק'!$A:$A,$B233,'תנועות בנק'!F:F)</f>
        <v>0</v>
      </c>
      <c r="E233" s="7">
        <f t="shared" si="18"/>
        <v>0</v>
      </c>
      <c r="F233" s="7">
        <f t="shared" si="19"/>
        <v>-26889</v>
      </c>
      <c r="G233" s="7">
        <f>-דשבורד!$F$5</f>
        <v>-20000</v>
      </c>
      <c r="N233" s="26">
        <f t="shared" si="20"/>
        <v>8</v>
      </c>
      <c r="O233" s="26">
        <f t="shared" si="21"/>
        <v>2019</v>
      </c>
      <c r="P233" s="27" t="str">
        <f>VLOOKUP(N233,'קובץ עזר - לא לגעת'!$C$3:$D$14,2,0)</f>
        <v>אוגוסט</v>
      </c>
      <c r="Q233" s="27" t="str">
        <f t="shared" si="22"/>
        <v>אוגוסט_2019</v>
      </c>
    </row>
    <row r="234" spans="1:17" x14ac:dyDescent="0.3">
      <c r="A234" s="9">
        <v>232</v>
      </c>
      <c r="B234" s="6">
        <f t="shared" si="23"/>
        <v>43692</v>
      </c>
      <c r="C234" s="7">
        <f>SUMIF('תנועות בנק'!$A:$A,$B234,'תנועות בנק'!E:E)</f>
        <v>0</v>
      </c>
      <c r="D234" s="7">
        <f>SUMIF('תנועות בנק'!$A:$A,$B234,'תנועות בנק'!F:F)</f>
        <v>0</v>
      </c>
      <c r="E234" s="7">
        <f t="shared" si="18"/>
        <v>0</v>
      </c>
      <c r="F234" s="7">
        <f t="shared" si="19"/>
        <v>-26889</v>
      </c>
      <c r="G234" s="7">
        <f>-דשבורד!$F$5</f>
        <v>-20000</v>
      </c>
      <c r="N234" s="26">
        <f t="shared" si="20"/>
        <v>8</v>
      </c>
      <c r="O234" s="26">
        <f t="shared" si="21"/>
        <v>2019</v>
      </c>
      <c r="P234" s="27" t="str">
        <f>VLOOKUP(N234,'קובץ עזר - לא לגעת'!$C$3:$D$14,2,0)</f>
        <v>אוגוסט</v>
      </c>
      <c r="Q234" s="27" t="str">
        <f t="shared" si="22"/>
        <v>אוגוסט_2019</v>
      </c>
    </row>
    <row r="235" spans="1:17" x14ac:dyDescent="0.3">
      <c r="A235" s="9">
        <v>233</v>
      </c>
      <c r="B235" s="6">
        <f t="shared" si="23"/>
        <v>43693</v>
      </c>
      <c r="C235" s="7">
        <f>SUMIF('תנועות בנק'!$A:$A,$B235,'תנועות בנק'!E:E)</f>
        <v>0</v>
      </c>
      <c r="D235" s="7">
        <f>SUMIF('תנועות בנק'!$A:$A,$B235,'תנועות בנק'!F:F)</f>
        <v>0</v>
      </c>
      <c r="E235" s="7">
        <f t="shared" si="18"/>
        <v>0</v>
      </c>
      <c r="F235" s="7">
        <f t="shared" si="19"/>
        <v>-26889</v>
      </c>
      <c r="G235" s="7">
        <f>-דשבורד!$F$5</f>
        <v>-20000</v>
      </c>
      <c r="N235" s="26">
        <f t="shared" si="20"/>
        <v>8</v>
      </c>
      <c r="O235" s="26">
        <f t="shared" si="21"/>
        <v>2019</v>
      </c>
      <c r="P235" s="27" t="str">
        <f>VLOOKUP(N235,'קובץ עזר - לא לגעת'!$C$3:$D$14,2,0)</f>
        <v>אוגוסט</v>
      </c>
      <c r="Q235" s="27" t="str">
        <f t="shared" si="22"/>
        <v>אוגוסט_2019</v>
      </c>
    </row>
    <row r="236" spans="1:17" x14ac:dyDescent="0.3">
      <c r="A236" s="9">
        <v>234</v>
      </c>
      <c r="B236" s="6">
        <f t="shared" si="23"/>
        <v>43694</v>
      </c>
      <c r="C236" s="7">
        <f>SUMIF('תנועות בנק'!$A:$A,$B236,'תנועות בנק'!E:E)</f>
        <v>0</v>
      </c>
      <c r="D236" s="7">
        <f>SUMIF('תנועות בנק'!$A:$A,$B236,'תנועות בנק'!F:F)</f>
        <v>0</v>
      </c>
      <c r="E236" s="7">
        <f t="shared" si="18"/>
        <v>0</v>
      </c>
      <c r="F236" s="7">
        <f t="shared" si="19"/>
        <v>-26889</v>
      </c>
      <c r="G236" s="7">
        <f>-דשבורד!$F$5</f>
        <v>-20000</v>
      </c>
      <c r="N236" s="26">
        <f t="shared" si="20"/>
        <v>8</v>
      </c>
      <c r="O236" s="26">
        <f t="shared" si="21"/>
        <v>2019</v>
      </c>
      <c r="P236" s="27" t="str">
        <f>VLOOKUP(N236,'קובץ עזר - לא לגעת'!$C$3:$D$14,2,0)</f>
        <v>אוגוסט</v>
      </c>
      <c r="Q236" s="27" t="str">
        <f t="shared" si="22"/>
        <v>אוגוסט_2019</v>
      </c>
    </row>
    <row r="237" spans="1:17" x14ac:dyDescent="0.3">
      <c r="A237" s="9">
        <v>235</v>
      </c>
      <c r="B237" s="6">
        <f t="shared" si="23"/>
        <v>43695</v>
      </c>
      <c r="C237" s="7">
        <f>SUMIF('תנועות בנק'!$A:$A,$B237,'תנועות בנק'!E:E)</f>
        <v>0</v>
      </c>
      <c r="D237" s="7">
        <f>SUMIF('תנועות בנק'!$A:$A,$B237,'תנועות בנק'!F:F)</f>
        <v>0</v>
      </c>
      <c r="E237" s="7">
        <f t="shared" si="18"/>
        <v>0</v>
      </c>
      <c r="F237" s="7">
        <f t="shared" si="19"/>
        <v>-26889</v>
      </c>
      <c r="G237" s="7">
        <f>-דשבורד!$F$5</f>
        <v>-20000</v>
      </c>
      <c r="N237" s="26">
        <f t="shared" si="20"/>
        <v>8</v>
      </c>
      <c r="O237" s="26">
        <f t="shared" si="21"/>
        <v>2019</v>
      </c>
      <c r="P237" s="27" t="str">
        <f>VLOOKUP(N237,'קובץ עזר - לא לגעת'!$C$3:$D$14,2,0)</f>
        <v>אוגוסט</v>
      </c>
      <c r="Q237" s="27" t="str">
        <f t="shared" si="22"/>
        <v>אוגוסט_2019</v>
      </c>
    </row>
    <row r="238" spans="1:17" x14ac:dyDescent="0.3">
      <c r="A238" s="9">
        <v>236</v>
      </c>
      <c r="B238" s="6">
        <f t="shared" si="23"/>
        <v>43696</v>
      </c>
      <c r="C238" s="7">
        <f>SUMIF('תנועות בנק'!$A:$A,$B238,'תנועות בנק'!E:E)</f>
        <v>0</v>
      </c>
      <c r="D238" s="7">
        <f>SUMIF('תנועות בנק'!$A:$A,$B238,'תנועות בנק'!F:F)</f>
        <v>0</v>
      </c>
      <c r="E238" s="7">
        <f t="shared" si="18"/>
        <v>0</v>
      </c>
      <c r="F238" s="7">
        <f t="shared" si="19"/>
        <v>-26889</v>
      </c>
      <c r="G238" s="7">
        <f>-דשבורד!$F$5</f>
        <v>-20000</v>
      </c>
      <c r="N238" s="26">
        <f t="shared" si="20"/>
        <v>8</v>
      </c>
      <c r="O238" s="26">
        <f t="shared" si="21"/>
        <v>2019</v>
      </c>
      <c r="P238" s="27" t="str">
        <f>VLOOKUP(N238,'קובץ עזר - לא לגעת'!$C$3:$D$14,2,0)</f>
        <v>אוגוסט</v>
      </c>
      <c r="Q238" s="27" t="str">
        <f t="shared" si="22"/>
        <v>אוגוסט_2019</v>
      </c>
    </row>
    <row r="239" spans="1:17" x14ac:dyDescent="0.3">
      <c r="A239" s="9">
        <v>237</v>
      </c>
      <c r="B239" s="6">
        <f t="shared" si="23"/>
        <v>43697</v>
      </c>
      <c r="C239" s="7">
        <f>SUMIF('תנועות בנק'!$A:$A,$B239,'תנועות בנק'!E:E)</f>
        <v>0</v>
      </c>
      <c r="D239" s="7">
        <f>SUMIF('תנועות בנק'!$A:$A,$B239,'תנועות בנק'!F:F)</f>
        <v>0</v>
      </c>
      <c r="E239" s="7">
        <f t="shared" si="18"/>
        <v>0</v>
      </c>
      <c r="F239" s="7">
        <f t="shared" si="19"/>
        <v>-26889</v>
      </c>
      <c r="G239" s="7">
        <f>-דשבורד!$F$5</f>
        <v>-20000</v>
      </c>
      <c r="N239" s="26">
        <f t="shared" si="20"/>
        <v>8</v>
      </c>
      <c r="O239" s="26">
        <f t="shared" si="21"/>
        <v>2019</v>
      </c>
      <c r="P239" s="27" t="str">
        <f>VLOOKUP(N239,'קובץ עזר - לא לגעת'!$C$3:$D$14,2,0)</f>
        <v>אוגוסט</v>
      </c>
      <c r="Q239" s="27" t="str">
        <f t="shared" si="22"/>
        <v>אוגוסט_2019</v>
      </c>
    </row>
    <row r="240" spans="1:17" x14ac:dyDescent="0.3">
      <c r="A240" s="9">
        <v>238</v>
      </c>
      <c r="B240" s="6">
        <f t="shared" si="23"/>
        <v>43698</v>
      </c>
      <c r="C240" s="7">
        <f>SUMIF('תנועות בנק'!$A:$A,$B240,'תנועות בנק'!E:E)</f>
        <v>0</v>
      </c>
      <c r="D240" s="7">
        <f>SUMIF('תנועות בנק'!$A:$A,$B240,'תנועות בנק'!F:F)</f>
        <v>0</v>
      </c>
      <c r="E240" s="7">
        <f t="shared" si="18"/>
        <v>0</v>
      </c>
      <c r="F240" s="7">
        <f t="shared" si="19"/>
        <v>-26889</v>
      </c>
      <c r="G240" s="7">
        <f>-דשבורד!$F$5</f>
        <v>-20000</v>
      </c>
      <c r="N240" s="26">
        <f t="shared" si="20"/>
        <v>8</v>
      </c>
      <c r="O240" s="26">
        <f t="shared" si="21"/>
        <v>2019</v>
      </c>
      <c r="P240" s="27" t="str">
        <f>VLOOKUP(N240,'קובץ עזר - לא לגעת'!$C$3:$D$14,2,0)</f>
        <v>אוגוסט</v>
      </c>
      <c r="Q240" s="27" t="str">
        <f t="shared" si="22"/>
        <v>אוגוסט_2019</v>
      </c>
    </row>
    <row r="241" spans="1:17" x14ac:dyDescent="0.3">
      <c r="A241" s="9">
        <v>239</v>
      </c>
      <c r="B241" s="6">
        <f t="shared" si="23"/>
        <v>43699</v>
      </c>
      <c r="C241" s="7">
        <f>SUMIF('תנועות בנק'!$A:$A,$B241,'תנועות בנק'!E:E)</f>
        <v>0</v>
      </c>
      <c r="D241" s="7">
        <f>SUMIF('תנועות בנק'!$A:$A,$B241,'תנועות בנק'!F:F)</f>
        <v>0</v>
      </c>
      <c r="E241" s="7">
        <f t="shared" si="18"/>
        <v>0</v>
      </c>
      <c r="F241" s="7">
        <f t="shared" si="19"/>
        <v>-26889</v>
      </c>
      <c r="G241" s="7">
        <f>-דשבורד!$F$5</f>
        <v>-20000</v>
      </c>
      <c r="N241" s="26">
        <f t="shared" si="20"/>
        <v>8</v>
      </c>
      <c r="O241" s="26">
        <f t="shared" si="21"/>
        <v>2019</v>
      </c>
      <c r="P241" s="27" t="str">
        <f>VLOOKUP(N241,'קובץ עזר - לא לגעת'!$C$3:$D$14,2,0)</f>
        <v>אוגוסט</v>
      </c>
      <c r="Q241" s="27" t="str">
        <f t="shared" si="22"/>
        <v>אוגוסט_2019</v>
      </c>
    </row>
    <row r="242" spans="1:17" x14ac:dyDescent="0.3">
      <c r="A242" s="9">
        <v>240</v>
      </c>
      <c r="B242" s="6">
        <f t="shared" si="23"/>
        <v>43700</v>
      </c>
      <c r="C242" s="7">
        <f>SUMIF('תנועות בנק'!$A:$A,$B242,'תנועות בנק'!E:E)</f>
        <v>0</v>
      </c>
      <c r="D242" s="7">
        <f>SUMIF('תנועות בנק'!$A:$A,$B242,'תנועות בנק'!F:F)</f>
        <v>0</v>
      </c>
      <c r="E242" s="7">
        <f t="shared" si="18"/>
        <v>0</v>
      </c>
      <c r="F242" s="7">
        <f t="shared" si="19"/>
        <v>-26889</v>
      </c>
      <c r="G242" s="7">
        <f>-דשבורד!$F$5</f>
        <v>-20000</v>
      </c>
      <c r="N242" s="26">
        <f t="shared" si="20"/>
        <v>8</v>
      </c>
      <c r="O242" s="26">
        <f t="shared" si="21"/>
        <v>2019</v>
      </c>
      <c r="P242" s="27" t="str">
        <f>VLOOKUP(N242,'קובץ עזר - לא לגעת'!$C$3:$D$14,2,0)</f>
        <v>אוגוסט</v>
      </c>
      <c r="Q242" s="27" t="str">
        <f t="shared" si="22"/>
        <v>אוגוסט_2019</v>
      </c>
    </row>
    <row r="243" spans="1:17" x14ac:dyDescent="0.3">
      <c r="A243" s="9">
        <v>241</v>
      </c>
      <c r="B243" s="6">
        <f t="shared" si="23"/>
        <v>43701</v>
      </c>
      <c r="C243" s="7">
        <f>SUMIF('תנועות בנק'!$A:$A,$B243,'תנועות בנק'!E:E)</f>
        <v>0</v>
      </c>
      <c r="D243" s="7">
        <f>SUMIF('תנועות בנק'!$A:$A,$B243,'תנועות בנק'!F:F)</f>
        <v>0</v>
      </c>
      <c r="E243" s="7">
        <f t="shared" si="18"/>
        <v>0</v>
      </c>
      <c r="F243" s="7">
        <f t="shared" si="19"/>
        <v>-26889</v>
      </c>
      <c r="G243" s="7">
        <f>-דשבורד!$F$5</f>
        <v>-20000</v>
      </c>
      <c r="N243" s="26">
        <f t="shared" si="20"/>
        <v>8</v>
      </c>
      <c r="O243" s="26">
        <f t="shared" si="21"/>
        <v>2019</v>
      </c>
      <c r="P243" s="27" t="str">
        <f>VLOOKUP(N243,'קובץ עזר - לא לגעת'!$C$3:$D$14,2,0)</f>
        <v>אוגוסט</v>
      </c>
      <c r="Q243" s="27" t="str">
        <f t="shared" si="22"/>
        <v>אוגוסט_2019</v>
      </c>
    </row>
    <row r="244" spans="1:17" x14ac:dyDescent="0.3">
      <c r="A244" s="9">
        <v>242</v>
      </c>
      <c r="B244" s="6">
        <f t="shared" si="23"/>
        <v>43702</v>
      </c>
      <c r="C244" s="7">
        <f>SUMIF('תנועות בנק'!$A:$A,$B244,'תנועות בנק'!E:E)</f>
        <v>0</v>
      </c>
      <c r="D244" s="7">
        <f>SUMIF('תנועות בנק'!$A:$A,$B244,'תנועות בנק'!F:F)</f>
        <v>0</v>
      </c>
      <c r="E244" s="7">
        <f t="shared" si="18"/>
        <v>0</v>
      </c>
      <c r="F244" s="7">
        <f t="shared" si="19"/>
        <v>-26889</v>
      </c>
      <c r="G244" s="7">
        <f>-דשבורד!$F$5</f>
        <v>-20000</v>
      </c>
      <c r="N244" s="26">
        <f t="shared" si="20"/>
        <v>8</v>
      </c>
      <c r="O244" s="26">
        <f t="shared" si="21"/>
        <v>2019</v>
      </c>
      <c r="P244" s="27" t="str">
        <f>VLOOKUP(N244,'קובץ עזר - לא לגעת'!$C$3:$D$14,2,0)</f>
        <v>אוגוסט</v>
      </c>
      <c r="Q244" s="27" t="str">
        <f t="shared" si="22"/>
        <v>אוגוסט_2019</v>
      </c>
    </row>
    <row r="245" spans="1:17" x14ac:dyDescent="0.3">
      <c r="A245" s="9">
        <v>243</v>
      </c>
      <c r="B245" s="6">
        <f t="shared" si="23"/>
        <v>43703</v>
      </c>
      <c r="C245" s="7">
        <f>SUMIF('תנועות בנק'!$A:$A,$B245,'תנועות בנק'!E:E)</f>
        <v>0</v>
      </c>
      <c r="D245" s="7">
        <f>SUMIF('תנועות בנק'!$A:$A,$B245,'תנועות בנק'!F:F)</f>
        <v>0</v>
      </c>
      <c r="E245" s="7">
        <f t="shared" si="18"/>
        <v>0</v>
      </c>
      <c r="F245" s="7">
        <f t="shared" si="19"/>
        <v>-26889</v>
      </c>
      <c r="G245" s="7">
        <f>-דשבורד!$F$5</f>
        <v>-20000</v>
      </c>
      <c r="N245" s="26">
        <f t="shared" si="20"/>
        <v>8</v>
      </c>
      <c r="O245" s="26">
        <f t="shared" si="21"/>
        <v>2019</v>
      </c>
      <c r="P245" s="27" t="str">
        <f>VLOOKUP(N245,'קובץ עזר - לא לגעת'!$C$3:$D$14,2,0)</f>
        <v>אוגוסט</v>
      </c>
      <c r="Q245" s="27" t="str">
        <f t="shared" si="22"/>
        <v>אוגוסט_2019</v>
      </c>
    </row>
    <row r="246" spans="1:17" x14ac:dyDescent="0.3">
      <c r="A246" s="9">
        <v>244</v>
      </c>
      <c r="B246" s="6">
        <f t="shared" si="23"/>
        <v>43704</v>
      </c>
      <c r="C246" s="7">
        <f>SUMIF('תנועות בנק'!$A:$A,$B246,'תנועות בנק'!E:E)</f>
        <v>0</v>
      </c>
      <c r="D246" s="7">
        <f>SUMIF('תנועות בנק'!$A:$A,$B246,'תנועות בנק'!F:F)</f>
        <v>0</v>
      </c>
      <c r="E246" s="7">
        <f t="shared" si="18"/>
        <v>0</v>
      </c>
      <c r="F246" s="7">
        <f t="shared" si="19"/>
        <v>-26889</v>
      </c>
      <c r="G246" s="7">
        <f>-דשבורד!$F$5</f>
        <v>-20000</v>
      </c>
      <c r="N246" s="26">
        <f t="shared" si="20"/>
        <v>8</v>
      </c>
      <c r="O246" s="26">
        <f t="shared" si="21"/>
        <v>2019</v>
      </c>
      <c r="P246" s="27" t="str">
        <f>VLOOKUP(N246,'קובץ עזר - לא לגעת'!$C$3:$D$14,2,0)</f>
        <v>אוגוסט</v>
      </c>
      <c r="Q246" s="27" t="str">
        <f t="shared" si="22"/>
        <v>אוגוסט_2019</v>
      </c>
    </row>
    <row r="247" spans="1:17" x14ac:dyDescent="0.3">
      <c r="A247" s="9">
        <v>245</v>
      </c>
      <c r="B247" s="6">
        <f t="shared" si="23"/>
        <v>43705</v>
      </c>
      <c r="C247" s="7">
        <f>SUMIF('תנועות בנק'!$A:$A,$B247,'תנועות בנק'!E:E)</f>
        <v>0</v>
      </c>
      <c r="D247" s="7">
        <f>SUMIF('תנועות בנק'!$A:$A,$B247,'תנועות בנק'!F:F)</f>
        <v>0</v>
      </c>
      <c r="E247" s="7">
        <f t="shared" si="18"/>
        <v>0</v>
      </c>
      <c r="F247" s="7">
        <f t="shared" si="19"/>
        <v>-26889</v>
      </c>
      <c r="G247" s="7">
        <f>-דשבורד!$F$5</f>
        <v>-20000</v>
      </c>
      <c r="N247" s="26">
        <f t="shared" si="20"/>
        <v>8</v>
      </c>
      <c r="O247" s="26">
        <f t="shared" si="21"/>
        <v>2019</v>
      </c>
      <c r="P247" s="27" t="str">
        <f>VLOOKUP(N247,'קובץ עזר - לא לגעת'!$C$3:$D$14,2,0)</f>
        <v>אוגוסט</v>
      </c>
      <c r="Q247" s="27" t="str">
        <f t="shared" si="22"/>
        <v>אוגוסט_2019</v>
      </c>
    </row>
    <row r="248" spans="1:17" x14ac:dyDescent="0.3">
      <c r="A248" s="9">
        <v>246</v>
      </c>
      <c r="B248" s="6">
        <f t="shared" si="23"/>
        <v>43706</v>
      </c>
      <c r="C248" s="7">
        <f>SUMIF('תנועות בנק'!$A:$A,$B248,'תנועות בנק'!E:E)</f>
        <v>0</v>
      </c>
      <c r="D248" s="7">
        <f>SUMIF('תנועות בנק'!$A:$A,$B248,'תנועות בנק'!F:F)</f>
        <v>0</v>
      </c>
      <c r="E248" s="7">
        <f t="shared" si="18"/>
        <v>0</v>
      </c>
      <c r="F248" s="7">
        <f t="shared" si="19"/>
        <v>-26889</v>
      </c>
      <c r="G248" s="7">
        <f>-דשבורד!$F$5</f>
        <v>-20000</v>
      </c>
      <c r="N248" s="26">
        <f t="shared" si="20"/>
        <v>8</v>
      </c>
      <c r="O248" s="26">
        <f t="shared" si="21"/>
        <v>2019</v>
      </c>
      <c r="P248" s="27" t="str">
        <f>VLOOKUP(N248,'קובץ עזר - לא לגעת'!$C$3:$D$14,2,0)</f>
        <v>אוגוסט</v>
      </c>
      <c r="Q248" s="27" t="str">
        <f t="shared" si="22"/>
        <v>אוגוסט_2019</v>
      </c>
    </row>
    <row r="249" spans="1:17" x14ac:dyDescent="0.3">
      <c r="A249" s="9">
        <v>247</v>
      </c>
      <c r="B249" s="6">
        <f t="shared" si="23"/>
        <v>43707</v>
      </c>
      <c r="C249" s="7">
        <f>SUMIF('תנועות בנק'!$A:$A,$B249,'תנועות בנק'!E:E)</f>
        <v>0</v>
      </c>
      <c r="D249" s="7">
        <f>SUMIF('תנועות בנק'!$A:$A,$B249,'תנועות בנק'!F:F)</f>
        <v>0</v>
      </c>
      <c r="E249" s="7">
        <f t="shared" si="18"/>
        <v>0</v>
      </c>
      <c r="F249" s="7">
        <f t="shared" si="19"/>
        <v>-26889</v>
      </c>
      <c r="G249" s="7">
        <f>-דשבורד!$F$5</f>
        <v>-20000</v>
      </c>
      <c r="N249" s="26">
        <f t="shared" si="20"/>
        <v>8</v>
      </c>
      <c r="O249" s="26">
        <f t="shared" si="21"/>
        <v>2019</v>
      </c>
      <c r="P249" s="27" t="str">
        <f>VLOOKUP(N249,'קובץ עזר - לא לגעת'!$C$3:$D$14,2,0)</f>
        <v>אוגוסט</v>
      </c>
      <c r="Q249" s="27" t="str">
        <f t="shared" si="22"/>
        <v>אוגוסט_2019</v>
      </c>
    </row>
    <row r="250" spans="1:17" x14ac:dyDescent="0.3">
      <c r="A250" s="9">
        <v>248</v>
      </c>
      <c r="B250" s="6">
        <f t="shared" si="23"/>
        <v>43708</v>
      </c>
      <c r="C250" s="7">
        <f>SUMIF('תנועות בנק'!$A:$A,$B250,'תנועות בנק'!E:E)</f>
        <v>0</v>
      </c>
      <c r="D250" s="7">
        <f>SUMIF('תנועות בנק'!$A:$A,$B250,'תנועות בנק'!F:F)</f>
        <v>0</v>
      </c>
      <c r="E250" s="7">
        <f t="shared" si="18"/>
        <v>0</v>
      </c>
      <c r="F250" s="7">
        <f t="shared" si="19"/>
        <v>-26889</v>
      </c>
      <c r="G250" s="7">
        <f>-דשבורד!$F$5</f>
        <v>-20000</v>
      </c>
      <c r="N250" s="26">
        <f t="shared" si="20"/>
        <v>8</v>
      </c>
      <c r="O250" s="26">
        <f t="shared" si="21"/>
        <v>2019</v>
      </c>
      <c r="P250" s="27" t="str">
        <f>VLOOKUP(N250,'קובץ עזר - לא לגעת'!$C$3:$D$14,2,0)</f>
        <v>אוגוסט</v>
      </c>
      <c r="Q250" s="27" t="str">
        <f t="shared" si="22"/>
        <v>אוגוסט_2019</v>
      </c>
    </row>
    <row r="251" spans="1:17" x14ac:dyDescent="0.3">
      <c r="A251" s="9">
        <v>249</v>
      </c>
      <c r="B251" s="6">
        <f t="shared" si="23"/>
        <v>43709</v>
      </c>
      <c r="C251" s="7">
        <f>SUMIF('תנועות בנק'!$A:$A,$B251,'תנועות בנק'!E:E)</f>
        <v>0</v>
      </c>
      <c r="D251" s="7">
        <f>SUMIF('תנועות בנק'!$A:$A,$B251,'תנועות בנק'!F:F)</f>
        <v>0</v>
      </c>
      <c r="E251" s="7">
        <f t="shared" si="18"/>
        <v>0</v>
      </c>
      <c r="F251" s="7">
        <f t="shared" si="19"/>
        <v>-26889</v>
      </c>
      <c r="G251" s="7">
        <f>-דשבורד!$F$5</f>
        <v>-20000</v>
      </c>
      <c r="N251" s="26">
        <f t="shared" si="20"/>
        <v>9</v>
      </c>
      <c r="O251" s="26">
        <f t="shared" si="21"/>
        <v>2019</v>
      </c>
      <c r="P251" s="27" t="str">
        <f>VLOOKUP(N251,'קובץ עזר - לא לגעת'!$C$3:$D$14,2,0)</f>
        <v>ספטמבר</v>
      </c>
      <c r="Q251" s="27" t="str">
        <f t="shared" si="22"/>
        <v>ספטמבר_2019</v>
      </c>
    </row>
    <row r="252" spans="1:17" x14ac:dyDescent="0.3">
      <c r="A252" s="9">
        <v>250</v>
      </c>
      <c r="B252" s="6">
        <f t="shared" si="23"/>
        <v>43710</v>
      </c>
      <c r="C252" s="7">
        <f>SUMIF('תנועות בנק'!$A:$A,$B252,'תנועות בנק'!E:E)</f>
        <v>0</v>
      </c>
      <c r="D252" s="7">
        <f>SUMIF('תנועות בנק'!$A:$A,$B252,'תנועות בנק'!F:F)</f>
        <v>0</v>
      </c>
      <c r="E252" s="7">
        <f t="shared" si="18"/>
        <v>0</v>
      </c>
      <c r="F252" s="7">
        <f t="shared" si="19"/>
        <v>-26889</v>
      </c>
      <c r="G252" s="7">
        <f>-דשבורד!$F$5</f>
        <v>-20000</v>
      </c>
      <c r="N252" s="26">
        <f t="shared" si="20"/>
        <v>9</v>
      </c>
      <c r="O252" s="26">
        <f t="shared" si="21"/>
        <v>2019</v>
      </c>
      <c r="P252" s="27" t="str">
        <f>VLOOKUP(N252,'קובץ עזר - לא לגעת'!$C$3:$D$14,2,0)</f>
        <v>ספטמבר</v>
      </c>
      <c r="Q252" s="27" t="str">
        <f t="shared" si="22"/>
        <v>ספטמבר_2019</v>
      </c>
    </row>
    <row r="253" spans="1:17" x14ac:dyDescent="0.3">
      <c r="A253" s="9">
        <v>251</v>
      </c>
      <c r="B253" s="6">
        <f t="shared" si="23"/>
        <v>43711</v>
      </c>
      <c r="C253" s="7">
        <f>SUMIF('תנועות בנק'!$A:$A,$B253,'תנועות בנק'!E:E)</f>
        <v>0</v>
      </c>
      <c r="D253" s="7">
        <f>SUMIF('תנועות בנק'!$A:$A,$B253,'תנועות בנק'!F:F)</f>
        <v>0</v>
      </c>
      <c r="E253" s="7">
        <f t="shared" si="18"/>
        <v>0</v>
      </c>
      <c r="F253" s="7">
        <f t="shared" si="19"/>
        <v>-26889</v>
      </c>
      <c r="G253" s="7">
        <f>-דשבורד!$F$5</f>
        <v>-20000</v>
      </c>
      <c r="N253" s="26">
        <f t="shared" si="20"/>
        <v>9</v>
      </c>
      <c r="O253" s="26">
        <f t="shared" si="21"/>
        <v>2019</v>
      </c>
      <c r="P253" s="27" t="str">
        <f>VLOOKUP(N253,'קובץ עזר - לא לגעת'!$C$3:$D$14,2,0)</f>
        <v>ספטמבר</v>
      </c>
      <c r="Q253" s="27" t="str">
        <f t="shared" si="22"/>
        <v>ספטמבר_2019</v>
      </c>
    </row>
    <row r="254" spans="1:17" x14ac:dyDescent="0.3">
      <c r="A254" s="9">
        <v>252</v>
      </c>
      <c r="B254" s="6">
        <f t="shared" si="23"/>
        <v>43712</v>
      </c>
      <c r="C254" s="7">
        <f>SUMIF('תנועות בנק'!$A:$A,$B254,'תנועות בנק'!E:E)</f>
        <v>0</v>
      </c>
      <c r="D254" s="7">
        <f>SUMIF('תנועות בנק'!$A:$A,$B254,'תנועות בנק'!F:F)</f>
        <v>0</v>
      </c>
      <c r="E254" s="7">
        <f t="shared" si="18"/>
        <v>0</v>
      </c>
      <c r="F254" s="7">
        <f t="shared" si="19"/>
        <v>-26889</v>
      </c>
      <c r="G254" s="7">
        <f>-דשבורד!$F$5</f>
        <v>-20000</v>
      </c>
      <c r="N254" s="26">
        <f t="shared" si="20"/>
        <v>9</v>
      </c>
      <c r="O254" s="26">
        <f t="shared" si="21"/>
        <v>2019</v>
      </c>
      <c r="P254" s="27" t="str">
        <f>VLOOKUP(N254,'קובץ עזר - לא לגעת'!$C$3:$D$14,2,0)</f>
        <v>ספטמבר</v>
      </c>
      <c r="Q254" s="27" t="str">
        <f t="shared" si="22"/>
        <v>ספטמבר_2019</v>
      </c>
    </row>
    <row r="255" spans="1:17" x14ac:dyDescent="0.3">
      <c r="A255" s="9">
        <v>253</v>
      </c>
      <c r="B255" s="6">
        <f t="shared" si="23"/>
        <v>43713</v>
      </c>
      <c r="C255" s="7">
        <f>SUMIF('תנועות בנק'!$A:$A,$B255,'תנועות בנק'!E:E)</f>
        <v>0</v>
      </c>
      <c r="D255" s="7">
        <f>SUMIF('תנועות בנק'!$A:$A,$B255,'תנועות בנק'!F:F)</f>
        <v>8000</v>
      </c>
      <c r="E255" s="7">
        <f t="shared" si="18"/>
        <v>-8000</v>
      </c>
      <c r="F255" s="7">
        <f t="shared" si="19"/>
        <v>-34889</v>
      </c>
      <c r="G255" s="7">
        <f>-דשבורד!$F$5</f>
        <v>-20000</v>
      </c>
      <c r="N255" s="26">
        <f t="shared" si="20"/>
        <v>9</v>
      </c>
      <c r="O255" s="26">
        <f t="shared" si="21"/>
        <v>2019</v>
      </c>
      <c r="P255" s="27" t="str">
        <f>VLOOKUP(N255,'קובץ עזר - לא לגעת'!$C$3:$D$14,2,0)</f>
        <v>ספטמבר</v>
      </c>
      <c r="Q255" s="27" t="str">
        <f t="shared" si="22"/>
        <v>ספטמבר_2019</v>
      </c>
    </row>
    <row r="256" spans="1:17" x14ac:dyDescent="0.3">
      <c r="A256" s="9">
        <v>254</v>
      </c>
      <c r="B256" s="6">
        <f t="shared" si="23"/>
        <v>43714</v>
      </c>
      <c r="C256" s="7">
        <f>SUMIF('תנועות בנק'!$A:$A,$B256,'תנועות בנק'!E:E)</f>
        <v>0</v>
      </c>
      <c r="D256" s="7">
        <f>SUMIF('תנועות בנק'!$A:$A,$B256,'תנועות בנק'!F:F)</f>
        <v>0</v>
      </c>
      <c r="E256" s="7">
        <f t="shared" si="18"/>
        <v>0</v>
      </c>
      <c r="F256" s="7">
        <f t="shared" si="19"/>
        <v>-34889</v>
      </c>
      <c r="G256" s="7">
        <f>-דשבורד!$F$5</f>
        <v>-20000</v>
      </c>
      <c r="N256" s="26">
        <f t="shared" si="20"/>
        <v>9</v>
      </c>
      <c r="O256" s="26">
        <f t="shared" si="21"/>
        <v>2019</v>
      </c>
      <c r="P256" s="27" t="str">
        <f>VLOOKUP(N256,'קובץ עזר - לא לגעת'!$C$3:$D$14,2,0)</f>
        <v>ספטמבר</v>
      </c>
      <c r="Q256" s="27" t="str">
        <f t="shared" si="22"/>
        <v>ספטמבר_2019</v>
      </c>
    </row>
    <row r="257" spans="1:17" x14ac:dyDescent="0.3">
      <c r="A257" s="9">
        <v>255</v>
      </c>
      <c r="B257" s="6">
        <f t="shared" si="23"/>
        <v>43715</v>
      </c>
      <c r="C257" s="7">
        <f>SUMIF('תנועות בנק'!$A:$A,$B257,'תנועות בנק'!E:E)</f>
        <v>0</v>
      </c>
      <c r="D257" s="7">
        <f>SUMIF('תנועות בנק'!$A:$A,$B257,'תנועות בנק'!F:F)</f>
        <v>0</v>
      </c>
      <c r="E257" s="7">
        <f t="shared" si="18"/>
        <v>0</v>
      </c>
      <c r="F257" s="7">
        <f t="shared" si="19"/>
        <v>-34889</v>
      </c>
      <c r="G257" s="7">
        <f>-דשבורד!$F$5</f>
        <v>-20000</v>
      </c>
      <c r="N257" s="26">
        <f t="shared" si="20"/>
        <v>9</v>
      </c>
      <c r="O257" s="26">
        <f t="shared" si="21"/>
        <v>2019</v>
      </c>
      <c r="P257" s="27" t="str">
        <f>VLOOKUP(N257,'קובץ עזר - לא לגעת'!$C$3:$D$14,2,0)</f>
        <v>ספטמבר</v>
      </c>
      <c r="Q257" s="27" t="str">
        <f t="shared" si="22"/>
        <v>ספטמבר_2019</v>
      </c>
    </row>
    <row r="258" spans="1:17" x14ac:dyDescent="0.3">
      <c r="A258" s="9">
        <v>256</v>
      </c>
      <c r="B258" s="6">
        <f t="shared" si="23"/>
        <v>43716</v>
      </c>
      <c r="C258" s="7">
        <f>SUMIF('תנועות בנק'!$A:$A,$B258,'תנועות בנק'!E:E)</f>
        <v>0</v>
      </c>
      <c r="D258" s="7">
        <f>SUMIF('תנועות בנק'!$A:$A,$B258,'תנועות בנק'!F:F)</f>
        <v>0</v>
      </c>
      <c r="E258" s="7">
        <f t="shared" si="18"/>
        <v>0</v>
      </c>
      <c r="F258" s="7">
        <f t="shared" si="19"/>
        <v>-34889</v>
      </c>
      <c r="G258" s="7">
        <f>-דשבורד!$F$5</f>
        <v>-20000</v>
      </c>
      <c r="N258" s="26">
        <f t="shared" si="20"/>
        <v>9</v>
      </c>
      <c r="O258" s="26">
        <f t="shared" si="21"/>
        <v>2019</v>
      </c>
      <c r="P258" s="27" t="str">
        <f>VLOOKUP(N258,'קובץ עזר - לא לגעת'!$C$3:$D$14,2,0)</f>
        <v>ספטמבר</v>
      </c>
      <c r="Q258" s="27" t="str">
        <f t="shared" si="22"/>
        <v>ספטמבר_2019</v>
      </c>
    </row>
    <row r="259" spans="1:17" x14ac:dyDescent="0.3">
      <c r="A259" s="9">
        <v>257</v>
      </c>
      <c r="B259" s="6">
        <f t="shared" si="23"/>
        <v>43717</v>
      </c>
      <c r="C259" s="7">
        <f>SUMIF('תנועות בנק'!$A:$A,$B259,'תנועות בנק'!E:E)</f>
        <v>0</v>
      </c>
      <c r="D259" s="7">
        <f>SUMIF('תנועות בנק'!$A:$A,$B259,'תנועות בנק'!F:F)</f>
        <v>0</v>
      </c>
      <c r="E259" s="7">
        <f t="shared" si="18"/>
        <v>0</v>
      </c>
      <c r="F259" s="7">
        <f t="shared" si="19"/>
        <v>-34889</v>
      </c>
      <c r="G259" s="7">
        <f>-דשבורד!$F$5</f>
        <v>-20000</v>
      </c>
      <c r="N259" s="26">
        <f t="shared" si="20"/>
        <v>9</v>
      </c>
      <c r="O259" s="26">
        <f t="shared" si="21"/>
        <v>2019</v>
      </c>
      <c r="P259" s="27" t="str">
        <f>VLOOKUP(N259,'קובץ עזר - לא לגעת'!$C$3:$D$14,2,0)</f>
        <v>ספטמבר</v>
      </c>
      <c r="Q259" s="27" t="str">
        <f t="shared" si="22"/>
        <v>ספטמבר_2019</v>
      </c>
    </row>
    <row r="260" spans="1:17" x14ac:dyDescent="0.3">
      <c r="A260" s="9">
        <v>258</v>
      </c>
      <c r="B260" s="6">
        <f t="shared" si="23"/>
        <v>43718</v>
      </c>
      <c r="C260" s="7">
        <f>SUMIF('תנועות בנק'!$A:$A,$B260,'תנועות בנק'!E:E)</f>
        <v>0</v>
      </c>
      <c r="D260" s="7">
        <f>SUMIF('תנועות בנק'!$A:$A,$B260,'תנועות בנק'!F:F)</f>
        <v>0</v>
      </c>
      <c r="E260" s="7">
        <f t="shared" ref="E260:E323" si="24">C260-D260</f>
        <v>0</v>
      </c>
      <c r="F260" s="7">
        <f t="shared" ref="F260:F323" si="25">F259+E260</f>
        <v>-34889</v>
      </c>
      <c r="G260" s="7">
        <f>-דשבורד!$F$5</f>
        <v>-20000</v>
      </c>
      <c r="N260" s="26">
        <f t="shared" ref="N260:N323" si="26">MONTH(B260)</f>
        <v>9</v>
      </c>
      <c r="O260" s="26">
        <f t="shared" ref="O260:O323" si="27">YEAR(B260)</f>
        <v>2019</v>
      </c>
      <c r="P260" s="27" t="str">
        <f>VLOOKUP(N260,'קובץ עזר - לא לגעת'!$C$3:$D$14,2,0)</f>
        <v>ספטמבר</v>
      </c>
      <c r="Q260" s="27" t="str">
        <f t="shared" ref="Q260:Q323" si="28">P260&amp;"_"&amp;O260</f>
        <v>ספטמבר_2019</v>
      </c>
    </row>
    <row r="261" spans="1:17" x14ac:dyDescent="0.3">
      <c r="A261" s="9">
        <v>259</v>
      </c>
      <c r="B261" s="6">
        <f t="shared" ref="B261:B324" si="29">B260+1</f>
        <v>43719</v>
      </c>
      <c r="C261" s="7">
        <f>SUMIF('תנועות בנק'!$A:$A,$B261,'תנועות בנק'!E:E)</f>
        <v>0</v>
      </c>
      <c r="D261" s="7">
        <f>SUMIF('תנועות בנק'!$A:$A,$B261,'תנועות בנק'!F:F)</f>
        <v>0</v>
      </c>
      <c r="E261" s="7">
        <f t="shared" si="24"/>
        <v>0</v>
      </c>
      <c r="F261" s="7">
        <f t="shared" si="25"/>
        <v>-34889</v>
      </c>
      <c r="G261" s="7">
        <f>-דשבורד!$F$5</f>
        <v>-20000</v>
      </c>
      <c r="N261" s="26">
        <f t="shared" si="26"/>
        <v>9</v>
      </c>
      <c r="O261" s="26">
        <f t="shared" si="27"/>
        <v>2019</v>
      </c>
      <c r="P261" s="27" t="str">
        <f>VLOOKUP(N261,'קובץ עזר - לא לגעת'!$C$3:$D$14,2,0)</f>
        <v>ספטמבר</v>
      </c>
      <c r="Q261" s="27" t="str">
        <f t="shared" si="28"/>
        <v>ספטמבר_2019</v>
      </c>
    </row>
    <row r="262" spans="1:17" x14ac:dyDescent="0.3">
      <c r="A262" s="9">
        <v>260</v>
      </c>
      <c r="B262" s="6">
        <f t="shared" si="29"/>
        <v>43720</v>
      </c>
      <c r="C262" s="7">
        <f>SUMIF('תנועות בנק'!$A:$A,$B262,'תנועות בנק'!E:E)</f>
        <v>0</v>
      </c>
      <c r="D262" s="7">
        <f>SUMIF('תנועות בנק'!$A:$A,$B262,'תנועות בנק'!F:F)</f>
        <v>0</v>
      </c>
      <c r="E262" s="7">
        <f t="shared" si="24"/>
        <v>0</v>
      </c>
      <c r="F262" s="7">
        <f t="shared" si="25"/>
        <v>-34889</v>
      </c>
      <c r="G262" s="7">
        <f>-דשבורד!$F$5</f>
        <v>-20000</v>
      </c>
      <c r="N262" s="26">
        <f t="shared" si="26"/>
        <v>9</v>
      </c>
      <c r="O262" s="26">
        <f t="shared" si="27"/>
        <v>2019</v>
      </c>
      <c r="P262" s="27" t="str">
        <f>VLOOKUP(N262,'קובץ עזר - לא לגעת'!$C$3:$D$14,2,0)</f>
        <v>ספטמבר</v>
      </c>
      <c r="Q262" s="27" t="str">
        <f t="shared" si="28"/>
        <v>ספטמבר_2019</v>
      </c>
    </row>
    <row r="263" spans="1:17" x14ac:dyDescent="0.3">
      <c r="A263" s="9">
        <v>261</v>
      </c>
      <c r="B263" s="6">
        <f t="shared" si="29"/>
        <v>43721</v>
      </c>
      <c r="C263" s="7">
        <f>SUMIF('תנועות בנק'!$A:$A,$B263,'תנועות בנק'!E:E)</f>
        <v>0</v>
      </c>
      <c r="D263" s="7">
        <f>SUMIF('תנועות בנק'!$A:$A,$B263,'תנועות בנק'!F:F)</f>
        <v>0</v>
      </c>
      <c r="E263" s="7">
        <f t="shared" si="24"/>
        <v>0</v>
      </c>
      <c r="F263" s="7">
        <f t="shared" si="25"/>
        <v>-34889</v>
      </c>
      <c r="G263" s="7">
        <f>-דשבורד!$F$5</f>
        <v>-20000</v>
      </c>
      <c r="N263" s="26">
        <f t="shared" si="26"/>
        <v>9</v>
      </c>
      <c r="O263" s="26">
        <f t="shared" si="27"/>
        <v>2019</v>
      </c>
      <c r="P263" s="27" t="str">
        <f>VLOOKUP(N263,'קובץ עזר - לא לגעת'!$C$3:$D$14,2,0)</f>
        <v>ספטמבר</v>
      </c>
      <c r="Q263" s="27" t="str">
        <f t="shared" si="28"/>
        <v>ספטמבר_2019</v>
      </c>
    </row>
    <row r="264" spans="1:17" x14ac:dyDescent="0.3">
      <c r="A264" s="9">
        <v>262</v>
      </c>
      <c r="B264" s="6">
        <f t="shared" si="29"/>
        <v>43722</v>
      </c>
      <c r="C264" s="7">
        <f>SUMIF('תנועות בנק'!$A:$A,$B264,'תנועות בנק'!E:E)</f>
        <v>0</v>
      </c>
      <c r="D264" s="7">
        <f>SUMIF('תנועות בנק'!$A:$A,$B264,'תנועות בנק'!F:F)</f>
        <v>0</v>
      </c>
      <c r="E264" s="7">
        <f t="shared" si="24"/>
        <v>0</v>
      </c>
      <c r="F264" s="7">
        <f t="shared" si="25"/>
        <v>-34889</v>
      </c>
      <c r="G264" s="7">
        <f>-דשבורד!$F$5</f>
        <v>-20000</v>
      </c>
      <c r="N264" s="26">
        <f t="shared" si="26"/>
        <v>9</v>
      </c>
      <c r="O264" s="26">
        <f t="shared" si="27"/>
        <v>2019</v>
      </c>
      <c r="P264" s="27" t="str">
        <f>VLOOKUP(N264,'קובץ עזר - לא לגעת'!$C$3:$D$14,2,0)</f>
        <v>ספטמבר</v>
      </c>
      <c r="Q264" s="27" t="str">
        <f t="shared" si="28"/>
        <v>ספטמבר_2019</v>
      </c>
    </row>
    <row r="265" spans="1:17" x14ac:dyDescent="0.3">
      <c r="A265" s="9">
        <v>263</v>
      </c>
      <c r="B265" s="6">
        <f t="shared" si="29"/>
        <v>43723</v>
      </c>
      <c r="C265" s="7">
        <f>SUMIF('תנועות בנק'!$A:$A,$B265,'תנועות בנק'!E:E)</f>
        <v>0</v>
      </c>
      <c r="D265" s="7">
        <f>SUMIF('תנועות בנק'!$A:$A,$B265,'תנועות בנק'!F:F)</f>
        <v>0</v>
      </c>
      <c r="E265" s="7">
        <f t="shared" si="24"/>
        <v>0</v>
      </c>
      <c r="F265" s="7">
        <f t="shared" si="25"/>
        <v>-34889</v>
      </c>
      <c r="G265" s="7">
        <f>-דשבורד!$F$5</f>
        <v>-20000</v>
      </c>
      <c r="N265" s="26">
        <f t="shared" si="26"/>
        <v>9</v>
      </c>
      <c r="O265" s="26">
        <f t="shared" si="27"/>
        <v>2019</v>
      </c>
      <c r="P265" s="27" t="str">
        <f>VLOOKUP(N265,'קובץ עזר - לא לגעת'!$C$3:$D$14,2,0)</f>
        <v>ספטמבר</v>
      </c>
      <c r="Q265" s="27" t="str">
        <f t="shared" si="28"/>
        <v>ספטמבר_2019</v>
      </c>
    </row>
    <row r="266" spans="1:17" x14ac:dyDescent="0.3">
      <c r="A266" s="9">
        <v>264</v>
      </c>
      <c r="B266" s="6">
        <f t="shared" si="29"/>
        <v>43724</v>
      </c>
      <c r="C266" s="7">
        <f>SUMIF('תנועות בנק'!$A:$A,$B266,'תנועות בנק'!E:E)</f>
        <v>0</v>
      </c>
      <c r="D266" s="7">
        <f>SUMIF('תנועות בנק'!$A:$A,$B266,'תנועות בנק'!F:F)</f>
        <v>0</v>
      </c>
      <c r="E266" s="7">
        <f t="shared" si="24"/>
        <v>0</v>
      </c>
      <c r="F266" s="7">
        <f t="shared" si="25"/>
        <v>-34889</v>
      </c>
      <c r="G266" s="7">
        <f>-דשבורד!$F$5</f>
        <v>-20000</v>
      </c>
      <c r="N266" s="26">
        <f t="shared" si="26"/>
        <v>9</v>
      </c>
      <c r="O266" s="26">
        <f t="shared" si="27"/>
        <v>2019</v>
      </c>
      <c r="P266" s="27" t="str">
        <f>VLOOKUP(N266,'קובץ עזר - לא לגעת'!$C$3:$D$14,2,0)</f>
        <v>ספטמבר</v>
      </c>
      <c r="Q266" s="27" t="str">
        <f t="shared" si="28"/>
        <v>ספטמבר_2019</v>
      </c>
    </row>
    <row r="267" spans="1:17" x14ac:dyDescent="0.3">
      <c r="A267" s="9">
        <v>265</v>
      </c>
      <c r="B267" s="6">
        <f t="shared" si="29"/>
        <v>43725</v>
      </c>
      <c r="C267" s="7">
        <f>SUMIF('תנועות בנק'!$A:$A,$B267,'תנועות בנק'!E:E)</f>
        <v>0</v>
      </c>
      <c r="D267" s="7">
        <f>SUMIF('תנועות בנק'!$A:$A,$B267,'תנועות בנק'!F:F)</f>
        <v>0</v>
      </c>
      <c r="E267" s="7">
        <f t="shared" si="24"/>
        <v>0</v>
      </c>
      <c r="F267" s="7">
        <f t="shared" si="25"/>
        <v>-34889</v>
      </c>
      <c r="G267" s="7">
        <f>-דשבורד!$F$5</f>
        <v>-20000</v>
      </c>
      <c r="N267" s="26">
        <f t="shared" si="26"/>
        <v>9</v>
      </c>
      <c r="O267" s="26">
        <f t="shared" si="27"/>
        <v>2019</v>
      </c>
      <c r="P267" s="27" t="str">
        <f>VLOOKUP(N267,'קובץ עזר - לא לגעת'!$C$3:$D$14,2,0)</f>
        <v>ספטמבר</v>
      </c>
      <c r="Q267" s="27" t="str">
        <f t="shared" si="28"/>
        <v>ספטמבר_2019</v>
      </c>
    </row>
    <row r="268" spans="1:17" x14ac:dyDescent="0.3">
      <c r="A268" s="9">
        <v>266</v>
      </c>
      <c r="B268" s="6">
        <f t="shared" si="29"/>
        <v>43726</v>
      </c>
      <c r="C268" s="7">
        <f>SUMIF('תנועות בנק'!$A:$A,$B268,'תנועות בנק'!E:E)</f>
        <v>0</v>
      </c>
      <c r="D268" s="7">
        <f>SUMIF('תנועות בנק'!$A:$A,$B268,'תנועות בנק'!F:F)</f>
        <v>0</v>
      </c>
      <c r="E268" s="7">
        <f t="shared" si="24"/>
        <v>0</v>
      </c>
      <c r="F268" s="7">
        <f t="shared" si="25"/>
        <v>-34889</v>
      </c>
      <c r="G268" s="7">
        <f>-דשבורד!$F$5</f>
        <v>-20000</v>
      </c>
      <c r="N268" s="26">
        <f t="shared" si="26"/>
        <v>9</v>
      </c>
      <c r="O268" s="26">
        <f t="shared" si="27"/>
        <v>2019</v>
      </c>
      <c r="P268" s="27" t="str">
        <f>VLOOKUP(N268,'קובץ עזר - לא לגעת'!$C$3:$D$14,2,0)</f>
        <v>ספטמבר</v>
      </c>
      <c r="Q268" s="27" t="str">
        <f t="shared" si="28"/>
        <v>ספטמבר_2019</v>
      </c>
    </row>
    <row r="269" spans="1:17" x14ac:dyDescent="0.3">
      <c r="A269" s="9">
        <v>267</v>
      </c>
      <c r="B269" s="6">
        <f t="shared" si="29"/>
        <v>43727</v>
      </c>
      <c r="C269" s="7">
        <f>SUMIF('תנועות בנק'!$A:$A,$B269,'תנועות בנק'!E:E)</f>
        <v>0</v>
      </c>
      <c r="D269" s="7">
        <f>SUMIF('תנועות בנק'!$A:$A,$B269,'תנועות בנק'!F:F)</f>
        <v>0</v>
      </c>
      <c r="E269" s="7">
        <f t="shared" si="24"/>
        <v>0</v>
      </c>
      <c r="F269" s="7">
        <f t="shared" si="25"/>
        <v>-34889</v>
      </c>
      <c r="G269" s="7">
        <f>-דשבורד!$F$5</f>
        <v>-20000</v>
      </c>
      <c r="N269" s="26">
        <f t="shared" si="26"/>
        <v>9</v>
      </c>
      <c r="O269" s="26">
        <f t="shared" si="27"/>
        <v>2019</v>
      </c>
      <c r="P269" s="27" t="str">
        <f>VLOOKUP(N269,'קובץ עזר - לא לגעת'!$C$3:$D$14,2,0)</f>
        <v>ספטמבר</v>
      </c>
      <c r="Q269" s="27" t="str">
        <f t="shared" si="28"/>
        <v>ספטמבר_2019</v>
      </c>
    </row>
    <row r="270" spans="1:17" x14ac:dyDescent="0.3">
      <c r="A270" s="9">
        <v>268</v>
      </c>
      <c r="B270" s="6">
        <f t="shared" si="29"/>
        <v>43728</v>
      </c>
      <c r="C270" s="7">
        <f>SUMIF('תנועות בנק'!$A:$A,$B270,'תנועות בנק'!E:E)</f>
        <v>0</v>
      </c>
      <c r="D270" s="7">
        <f>SUMIF('תנועות בנק'!$A:$A,$B270,'תנועות בנק'!F:F)</f>
        <v>0</v>
      </c>
      <c r="E270" s="7">
        <f t="shared" si="24"/>
        <v>0</v>
      </c>
      <c r="F270" s="7">
        <f t="shared" si="25"/>
        <v>-34889</v>
      </c>
      <c r="G270" s="7">
        <f>-דשבורד!$F$5</f>
        <v>-20000</v>
      </c>
      <c r="N270" s="26">
        <f t="shared" si="26"/>
        <v>9</v>
      </c>
      <c r="O270" s="26">
        <f t="shared" si="27"/>
        <v>2019</v>
      </c>
      <c r="P270" s="27" t="str">
        <f>VLOOKUP(N270,'קובץ עזר - לא לגעת'!$C$3:$D$14,2,0)</f>
        <v>ספטמבר</v>
      </c>
      <c r="Q270" s="27" t="str">
        <f t="shared" si="28"/>
        <v>ספטמבר_2019</v>
      </c>
    </row>
    <row r="271" spans="1:17" x14ac:dyDescent="0.3">
      <c r="A271" s="9">
        <v>269</v>
      </c>
      <c r="B271" s="6">
        <f t="shared" si="29"/>
        <v>43729</v>
      </c>
      <c r="C271" s="7">
        <f>SUMIF('תנועות בנק'!$A:$A,$B271,'תנועות בנק'!E:E)</f>
        <v>0</v>
      </c>
      <c r="D271" s="7">
        <f>SUMIF('תנועות בנק'!$A:$A,$B271,'תנועות בנק'!F:F)</f>
        <v>0</v>
      </c>
      <c r="E271" s="7">
        <f t="shared" si="24"/>
        <v>0</v>
      </c>
      <c r="F271" s="7">
        <f t="shared" si="25"/>
        <v>-34889</v>
      </c>
      <c r="G271" s="7">
        <f>-דשבורד!$F$5</f>
        <v>-20000</v>
      </c>
      <c r="N271" s="26">
        <f t="shared" si="26"/>
        <v>9</v>
      </c>
      <c r="O271" s="26">
        <f t="shared" si="27"/>
        <v>2019</v>
      </c>
      <c r="P271" s="27" t="str">
        <f>VLOOKUP(N271,'קובץ עזר - לא לגעת'!$C$3:$D$14,2,0)</f>
        <v>ספטמבר</v>
      </c>
      <c r="Q271" s="27" t="str">
        <f t="shared" si="28"/>
        <v>ספטמבר_2019</v>
      </c>
    </row>
    <row r="272" spans="1:17" x14ac:dyDescent="0.3">
      <c r="A272" s="9">
        <v>270</v>
      </c>
      <c r="B272" s="6">
        <f t="shared" si="29"/>
        <v>43730</v>
      </c>
      <c r="C272" s="7">
        <f>SUMIF('תנועות בנק'!$A:$A,$B272,'תנועות בנק'!E:E)</f>
        <v>0</v>
      </c>
      <c r="D272" s="7">
        <f>SUMIF('תנועות בנק'!$A:$A,$B272,'תנועות בנק'!F:F)</f>
        <v>0</v>
      </c>
      <c r="E272" s="7">
        <f t="shared" si="24"/>
        <v>0</v>
      </c>
      <c r="F272" s="7">
        <f t="shared" si="25"/>
        <v>-34889</v>
      </c>
      <c r="G272" s="7">
        <f>-דשבורד!$F$5</f>
        <v>-20000</v>
      </c>
      <c r="N272" s="26">
        <f t="shared" si="26"/>
        <v>9</v>
      </c>
      <c r="O272" s="26">
        <f t="shared" si="27"/>
        <v>2019</v>
      </c>
      <c r="P272" s="27" t="str">
        <f>VLOOKUP(N272,'קובץ עזר - לא לגעת'!$C$3:$D$14,2,0)</f>
        <v>ספטמבר</v>
      </c>
      <c r="Q272" s="27" t="str">
        <f t="shared" si="28"/>
        <v>ספטמבר_2019</v>
      </c>
    </row>
    <row r="273" spans="1:17" x14ac:dyDescent="0.3">
      <c r="A273" s="9">
        <v>271</v>
      </c>
      <c r="B273" s="6">
        <f t="shared" si="29"/>
        <v>43731</v>
      </c>
      <c r="C273" s="7">
        <f>SUMIF('תנועות בנק'!$A:$A,$B273,'תנועות בנק'!E:E)</f>
        <v>0</v>
      </c>
      <c r="D273" s="7">
        <f>SUMIF('תנועות בנק'!$A:$A,$B273,'תנועות בנק'!F:F)</f>
        <v>0</v>
      </c>
      <c r="E273" s="7">
        <f t="shared" si="24"/>
        <v>0</v>
      </c>
      <c r="F273" s="7">
        <f t="shared" si="25"/>
        <v>-34889</v>
      </c>
      <c r="G273" s="7">
        <f>-דשבורד!$F$5</f>
        <v>-20000</v>
      </c>
      <c r="N273" s="26">
        <f t="shared" si="26"/>
        <v>9</v>
      </c>
      <c r="O273" s="26">
        <f t="shared" si="27"/>
        <v>2019</v>
      </c>
      <c r="P273" s="27" t="str">
        <f>VLOOKUP(N273,'קובץ עזר - לא לגעת'!$C$3:$D$14,2,0)</f>
        <v>ספטמבר</v>
      </c>
      <c r="Q273" s="27" t="str">
        <f t="shared" si="28"/>
        <v>ספטמבר_2019</v>
      </c>
    </row>
    <row r="274" spans="1:17" x14ac:dyDescent="0.3">
      <c r="A274" s="9">
        <v>272</v>
      </c>
      <c r="B274" s="6">
        <f t="shared" si="29"/>
        <v>43732</v>
      </c>
      <c r="C274" s="7">
        <f>SUMIF('תנועות בנק'!$A:$A,$B274,'תנועות בנק'!E:E)</f>
        <v>0</v>
      </c>
      <c r="D274" s="7">
        <f>SUMIF('תנועות בנק'!$A:$A,$B274,'תנועות בנק'!F:F)</f>
        <v>0</v>
      </c>
      <c r="E274" s="7">
        <f t="shared" si="24"/>
        <v>0</v>
      </c>
      <c r="F274" s="7">
        <f t="shared" si="25"/>
        <v>-34889</v>
      </c>
      <c r="G274" s="7">
        <f>-דשבורד!$F$5</f>
        <v>-20000</v>
      </c>
      <c r="N274" s="26">
        <f t="shared" si="26"/>
        <v>9</v>
      </c>
      <c r="O274" s="26">
        <f t="shared" si="27"/>
        <v>2019</v>
      </c>
      <c r="P274" s="27" t="str">
        <f>VLOOKUP(N274,'קובץ עזר - לא לגעת'!$C$3:$D$14,2,0)</f>
        <v>ספטמבר</v>
      </c>
      <c r="Q274" s="27" t="str">
        <f t="shared" si="28"/>
        <v>ספטמבר_2019</v>
      </c>
    </row>
    <row r="275" spans="1:17" x14ac:dyDescent="0.3">
      <c r="A275" s="9">
        <v>273</v>
      </c>
      <c r="B275" s="6">
        <f t="shared" si="29"/>
        <v>43733</v>
      </c>
      <c r="C275" s="7">
        <f>SUMIF('תנועות בנק'!$A:$A,$B275,'תנועות בנק'!E:E)</f>
        <v>0</v>
      </c>
      <c r="D275" s="7">
        <f>SUMIF('תנועות בנק'!$A:$A,$B275,'תנועות בנק'!F:F)</f>
        <v>0</v>
      </c>
      <c r="E275" s="7">
        <f t="shared" si="24"/>
        <v>0</v>
      </c>
      <c r="F275" s="7">
        <f t="shared" si="25"/>
        <v>-34889</v>
      </c>
      <c r="G275" s="7">
        <f>-דשבורד!$F$5</f>
        <v>-20000</v>
      </c>
      <c r="N275" s="26">
        <f t="shared" si="26"/>
        <v>9</v>
      </c>
      <c r="O275" s="26">
        <f t="shared" si="27"/>
        <v>2019</v>
      </c>
      <c r="P275" s="27" t="str">
        <f>VLOOKUP(N275,'קובץ עזר - לא לגעת'!$C$3:$D$14,2,0)</f>
        <v>ספטמבר</v>
      </c>
      <c r="Q275" s="27" t="str">
        <f t="shared" si="28"/>
        <v>ספטמבר_2019</v>
      </c>
    </row>
    <row r="276" spans="1:17" x14ac:dyDescent="0.3">
      <c r="A276" s="9">
        <v>274</v>
      </c>
      <c r="B276" s="6">
        <f t="shared" si="29"/>
        <v>43734</v>
      </c>
      <c r="C276" s="7">
        <f>SUMIF('תנועות בנק'!$A:$A,$B276,'תנועות בנק'!E:E)</f>
        <v>0</v>
      </c>
      <c r="D276" s="7">
        <f>SUMIF('תנועות בנק'!$A:$A,$B276,'תנועות בנק'!F:F)</f>
        <v>0</v>
      </c>
      <c r="E276" s="7">
        <f t="shared" si="24"/>
        <v>0</v>
      </c>
      <c r="F276" s="7">
        <f t="shared" si="25"/>
        <v>-34889</v>
      </c>
      <c r="G276" s="7">
        <f>-דשבורד!$F$5</f>
        <v>-20000</v>
      </c>
      <c r="N276" s="26">
        <f t="shared" si="26"/>
        <v>9</v>
      </c>
      <c r="O276" s="26">
        <f t="shared" si="27"/>
        <v>2019</v>
      </c>
      <c r="P276" s="27" t="str">
        <f>VLOOKUP(N276,'קובץ עזר - לא לגעת'!$C$3:$D$14,2,0)</f>
        <v>ספטמבר</v>
      </c>
      <c r="Q276" s="27" t="str">
        <f t="shared" si="28"/>
        <v>ספטמבר_2019</v>
      </c>
    </row>
    <row r="277" spans="1:17" x14ac:dyDescent="0.3">
      <c r="A277" s="9">
        <v>275</v>
      </c>
      <c r="B277" s="6">
        <f t="shared" si="29"/>
        <v>43735</v>
      </c>
      <c r="C277" s="7">
        <f>SUMIF('תנועות בנק'!$A:$A,$B277,'תנועות בנק'!E:E)</f>
        <v>0</v>
      </c>
      <c r="D277" s="7">
        <f>SUMIF('תנועות בנק'!$A:$A,$B277,'תנועות בנק'!F:F)</f>
        <v>0</v>
      </c>
      <c r="E277" s="7">
        <f t="shared" si="24"/>
        <v>0</v>
      </c>
      <c r="F277" s="7">
        <f t="shared" si="25"/>
        <v>-34889</v>
      </c>
      <c r="G277" s="7">
        <f>-דשבורד!$F$5</f>
        <v>-20000</v>
      </c>
      <c r="N277" s="26">
        <f t="shared" si="26"/>
        <v>9</v>
      </c>
      <c r="O277" s="26">
        <f t="shared" si="27"/>
        <v>2019</v>
      </c>
      <c r="P277" s="27" t="str">
        <f>VLOOKUP(N277,'קובץ עזר - לא לגעת'!$C$3:$D$14,2,0)</f>
        <v>ספטמבר</v>
      </c>
      <c r="Q277" s="27" t="str">
        <f t="shared" si="28"/>
        <v>ספטמבר_2019</v>
      </c>
    </row>
    <row r="278" spans="1:17" x14ac:dyDescent="0.3">
      <c r="A278" s="9">
        <v>276</v>
      </c>
      <c r="B278" s="6">
        <f t="shared" si="29"/>
        <v>43736</v>
      </c>
      <c r="C278" s="7">
        <f>SUMIF('תנועות בנק'!$A:$A,$B278,'תנועות בנק'!E:E)</f>
        <v>0</v>
      </c>
      <c r="D278" s="7">
        <f>SUMIF('תנועות בנק'!$A:$A,$B278,'תנועות בנק'!F:F)</f>
        <v>0</v>
      </c>
      <c r="E278" s="7">
        <f t="shared" si="24"/>
        <v>0</v>
      </c>
      <c r="F278" s="7">
        <f t="shared" si="25"/>
        <v>-34889</v>
      </c>
      <c r="G278" s="7">
        <f>-דשבורד!$F$5</f>
        <v>-20000</v>
      </c>
      <c r="N278" s="26">
        <f t="shared" si="26"/>
        <v>9</v>
      </c>
      <c r="O278" s="26">
        <f t="shared" si="27"/>
        <v>2019</v>
      </c>
      <c r="P278" s="27" t="str">
        <f>VLOOKUP(N278,'קובץ עזר - לא לגעת'!$C$3:$D$14,2,0)</f>
        <v>ספטמבר</v>
      </c>
      <c r="Q278" s="27" t="str">
        <f t="shared" si="28"/>
        <v>ספטמבר_2019</v>
      </c>
    </row>
    <row r="279" spans="1:17" x14ac:dyDescent="0.3">
      <c r="A279" s="9">
        <v>277</v>
      </c>
      <c r="B279" s="6">
        <f t="shared" si="29"/>
        <v>43737</v>
      </c>
      <c r="C279" s="7">
        <f>SUMIF('תנועות בנק'!$A:$A,$B279,'תנועות בנק'!E:E)</f>
        <v>0</v>
      </c>
      <c r="D279" s="7">
        <f>SUMIF('תנועות בנק'!$A:$A,$B279,'תנועות בנק'!F:F)</f>
        <v>0</v>
      </c>
      <c r="E279" s="7">
        <f t="shared" si="24"/>
        <v>0</v>
      </c>
      <c r="F279" s="7">
        <f t="shared" si="25"/>
        <v>-34889</v>
      </c>
      <c r="G279" s="7">
        <f>-דשבורד!$F$5</f>
        <v>-20000</v>
      </c>
      <c r="N279" s="26">
        <f t="shared" si="26"/>
        <v>9</v>
      </c>
      <c r="O279" s="26">
        <f t="shared" si="27"/>
        <v>2019</v>
      </c>
      <c r="P279" s="27" t="str">
        <f>VLOOKUP(N279,'קובץ עזר - לא לגעת'!$C$3:$D$14,2,0)</f>
        <v>ספטמבר</v>
      </c>
      <c r="Q279" s="27" t="str">
        <f t="shared" si="28"/>
        <v>ספטמבר_2019</v>
      </c>
    </row>
    <row r="280" spans="1:17" x14ac:dyDescent="0.3">
      <c r="A280" s="9">
        <v>278</v>
      </c>
      <c r="B280" s="6">
        <f t="shared" si="29"/>
        <v>43738</v>
      </c>
      <c r="C280" s="7">
        <f>SUMIF('תנועות בנק'!$A:$A,$B280,'תנועות בנק'!E:E)</f>
        <v>0</v>
      </c>
      <c r="D280" s="7">
        <f>SUMIF('תנועות בנק'!$A:$A,$B280,'תנועות בנק'!F:F)</f>
        <v>0</v>
      </c>
      <c r="E280" s="7">
        <f t="shared" si="24"/>
        <v>0</v>
      </c>
      <c r="F280" s="7">
        <f t="shared" si="25"/>
        <v>-34889</v>
      </c>
      <c r="G280" s="7">
        <f>-דשבורד!$F$5</f>
        <v>-20000</v>
      </c>
      <c r="N280" s="26">
        <f t="shared" si="26"/>
        <v>9</v>
      </c>
      <c r="O280" s="26">
        <f t="shared" si="27"/>
        <v>2019</v>
      </c>
      <c r="P280" s="27" t="str">
        <f>VLOOKUP(N280,'קובץ עזר - לא לגעת'!$C$3:$D$14,2,0)</f>
        <v>ספטמבר</v>
      </c>
      <c r="Q280" s="27" t="str">
        <f t="shared" si="28"/>
        <v>ספטמבר_2019</v>
      </c>
    </row>
    <row r="281" spans="1:17" x14ac:dyDescent="0.3">
      <c r="A281" s="9">
        <v>279</v>
      </c>
      <c r="B281" s="6">
        <f t="shared" si="29"/>
        <v>43739</v>
      </c>
      <c r="C281" s="7">
        <f>SUMIF('תנועות בנק'!$A:$A,$B281,'תנועות בנק'!E:E)</f>
        <v>0</v>
      </c>
      <c r="D281" s="7">
        <f>SUMIF('תנועות בנק'!$A:$A,$B281,'תנועות בנק'!F:F)</f>
        <v>0</v>
      </c>
      <c r="E281" s="7">
        <f t="shared" si="24"/>
        <v>0</v>
      </c>
      <c r="F281" s="7">
        <f t="shared" si="25"/>
        <v>-34889</v>
      </c>
      <c r="G281" s="7">
        <f>-דשבורד!$F$5</f>
        <v>-20000</v>
      </c>
      <c r="N281" s="26">
        <f t="shared" si="26"/>
        <v>10</v>
      </c>
      <c r="O281" s="26">
        <f t="shared" si="27"/>
        <v>2019</v>
      </c>
      <c r="P281" s="27" t="str">
        <f>VLOOKUP(N281,'קובץ עזר - לא לגעת'!$C$3:$D$14,2,0)</f>
        <v>אוקטובר</v>
      </c>
      <c r="Q281" s="27" t="str">
        <f t="shared" si="28"/>
        <v>אוקטובר_2019</v>
      </c>
    </row>
    <row r="282" spans="1:17" x14ac:dyDescent="0.3">
      <c r="A282" s="9">
        <v>280</v>
      </c>
      <c r="B282" s="6">
        <f t="shared" si="29"/>
        <v>43740</v>
      </c>
      <c r="C282" s="7">
        <f>SUMIF('תנועות בנק'!$A:$A,$B282,'תנועות בנק'!E:E)</f>
        <v>0</v>
      </c>
      <c r="D282" s="7">
        <f>SUMIF('תנועות בנק'!$A:$A,$B282,'תנועות בנק'!F:F)</f>
        <v>0</v>
      </c>
      <c r="E282" s="7">
        <f t="shared" si="24"/>
        <v>0</v>
      </c>
      <c r="F282" s="7">
        <f t="shared" si="25"/>
        <v>-34889</v>
      </c>
      <c r="G282" s="7">
        <f>-דשבורד!$F$5</f>
        <v>-20000</v>
      </c>
      <c r="N282" s="26">
        <f t="shared" si="26"/>
        <v>10</v>
      </c>
      <c r="O282" s="26">
        <f t="shared" si="27"/>
        <v>2019</v>
      </c>
      <c r="P282" s="27" t="str">
        <f>VLOOKUP(N282,'קובץ עזר - לא לגעת'!$C$3:$D$14,2,0)</f>
        <v>אוקטובר</v>
      </c>
      <c r="Q282" s="27" t="str">
        <f t="shared" si="28"/>
        <v>אוקטובר_2019</v>
      </c>
    </row>
    <row r="283" spans="1:17" x14ac:dyDescent="0.3">
      <c r="A283" s="9">
        <v>281</v>
      </c>
      <c r="B283" s="6">
        <f t="shared" si="29"/>
        <v>43741</v>
      </c>
      <c r="C283" s="7">
        <f>SUMIF('תנועות בנק'!$A:$A,$B283,'תנועות בנק'!E:E)</f>
        <v>0</v>
      </c>
      <c r="D283" s="7">
        <f>SUMIF('תנועות בנק'!$A:$A,$B283,'תנועות בנק'!F:F)</f>
        <v>0</v>
      </c>
      <c r="E283" s="7">
        <f t="shared" si="24"/>
        <v>0</v>
      </c>
      <c r="F283" s="7">
        <f t="shared" si="25"/>
        <v>-34889</v>
      </c>
      <c r="G283" s="7">
        <f>-דשבורד!$F$5</f>
        <v>-20000</v>
      </c>
      <c r="N283" s="26">
        <f t="shared" si="26"/>
        <v>10</v>
      </c>
      <c r="O283" s="26">
        <f t="shared" si="27"/>
        <v>2019</v>
      </c>
      <c r="P283" s="27" t="str">
        <f>VLOOKUP(N283,'קובץ עזר - לא לגעת'!$C$3:$D$14,2,0)</f>
        <v>אוקטובר</v>
      </c>
      <c r="Q283" s="27" t="str">
        <f t="shared" si="28"/>
        <v>אוקטובר_2019</v>
      </c>
    </row>
    <row r="284" spans="1:17" x14ac:dyDescent="0.3">
      <c r="A284" s="9">
        <v>282</v>
      </c>
      <c r="B284" s="6">
        <f t="shared" si="29"/>
        <v>43742</v>
      </c>
      <c r="C284" s="7">
        <f>SUMIF('תנועות בנק'!$A:$A,$B284,'תנועות בנק'!E:E)</f>
        <v>0</v>
      </c>
      <c r="D284" s="7">
        <f>SUMIF('תנועות בנק'!$A:$A,$B284,'תנועות בנק'!F:F)</f>
        <v>0</v>
      </c>
      <c r="E284" s="7">
        <f t="shared" si="24"/>
        <v>0</v>
      </c>
      <c r="F284" s="7">
        <f t="shared" si="25"/>
        <v>-34889</v>
      </c>
      <c r="G284" s="7">
        <f>-דשבורד!$F$5</f>
        <v>-20000</v>
      </c>
      <c r="N284" s="26">
        <f t="shared" si="26"/>
        <v>10</v>
      </c>
      <c r="O284" s="26">
        <f t="shared" si="27"/>
        <v>2019</v>
      </c>
      <c r="P284" s="27" t="str">
        <f>VLOOKUP(N284,'קובץ עזר - לא לגעת'!$C$3:$D$14,2,0)</f>
        <v>אוקטובר</v>
      </c>
      <c r="Q284" s="27" t="str">
        <f t="shared" si="28"/>
        <v>אוקטובר_2019</v>
      </c>
    </row>
    <row r="285" spans="1:17" x14ac:dyDescent="0.3">
      <c r="A285" s="9">
        <v>283</v>
      </c>
      <c r="B285" s="6">
        <f t="shared" si="29"/>
        <v>43743</v>
      </c>
      <c r="C285" s="7">
        <f>SUMIF('תנועות בנק'!$A:$A,$B285,'תנועות בנק'!E:E)</f>
        <v>0</v>
      </c>
      <c r="D285" s="7">
        <f>SUMIF('תנועות בנק'!$A:$A,$B285,'תנועות בנק'!F:F)</f>
        <v>8000</v>
      </c>
      <c r="E285" s="7">
        <f t="shared" si="24"/>
        <v>-8000</v>
      </c>
      <c r="F285" s="7">
        <f t="shared" si="25"/>
        <v>-42889</v>
      </c>
      <c r="G285" s="7">
        <f>-דשבורד!$F$5</f>
        <v>-20000</v>
      </c>
      <c r="N285" s="26">
        <f t="shared" si="26"/>
        <v>10</v>
      </c>
      <c r="O285" s="26">
        <f t="shared" si="27"/>
        <v>2019</v>
      </c>
      <c r="P285" s="27" t="str">
        <f>VLOOKUP(N285,'קובץ עזר - לא לגעת'!$C$3:$D$14,2,0)</f>
        <v>אוקטובר</v>
      </c>
      <c r="Q285" s="27" t="str">
        <f t="shared" si="28"/>
        <v>אוקטובר_2019</v>
      </c>
    </row>
    <row r="286" spans="1:17" x14ac:dyDescent="0.3">
      <c r="A286" s="9">
        <v>284</v>
      </c>
      <c r="B286" s="6">
        <f t="shared" si="29"/>
        <v>43744</v>
      </c>
      <c r="C286" s="7">
        <f>SUMIF('תנועות בנק'!$A:$A,$B286,'תנועות בנק'!E:E)</f>
        <v>0</v>
      </c>
      <c r="D286" s="7">
        <f>SUMIF('תנועות בנק'!$A:$A,$B286,'תנועות בנק'!F:F)</f>
        <v>0</v>
      </c>
      <c r="E286" s="7">
        <f t="shared" si="24"/>
        <v>0</v>
      </c>
      <c r="F286" s="7">
        <f t="shared" si="25"/>
        <v>-42889</v>
      </c>
      <c r="G286" s="7">
        <f>-דשבורד!$F$5</f>
        <v>-20000</v>
      </c>
      <c r="N286" s="26">
        <f t="shared" si="26"/>
        <v>10</v>
      </c>
      <c r="O286" s="26">
        <f t="shared" si="27"/>
        <v>2019</v>
      </c>
      <c r="P286" s="27" t="str">
        <f>VLOOKUP(N286,'קובץ עזר - לא לגעת'!$C$3:$D$14,2,0)</f>
        <v>אוקטובר</v>
      </c>
      <c r="Q286" s="27" t="str">
        <f t="shared" si="28"/>
        <v>אוקטובר_2019</v>
      </c>
    </row>
    <row r="287" spans="1:17" x14ac:dyDescent="0.3">
      <c r="A287" s="9">
        <v>285</v>
      </c>
      <c r="B287" s="6">
        <f t="shared" si="29"/>
        <v>43745</v>
      </c>
      <c r="C287" s="7">
        <f>SUMIF('תנועות בנק'!$A:$A,$B287,'תנועות בנק'!E:E)</f>
        <v>0</v>
      </c>
      <c r="D287" s="7">
        <f>SUMIF('תנועות בנק'!$A:$A,$B287,'תנועות בנק'!F:F)</f>
        <v>0</v>
      </c>
      <c r="E287" s="7">
        <f t="shared" si="24"/>
        <v>0</v>
      </c>
      <c r="F287" s="7">
        <f t="shared" si="25"/>
        <v>-42889</v>
      </c>
      <c r="G287" s="7">
        <f>-דשבורד!$F$5</f>
        <v>-20000</v>
      </c>
      <c r="N287" s="26">
        <f t="shared" si="26"/>
        <v>10</v>
      </c>
      <c r="O287" s="26">
        <f t="shared" si="27"/>
        <v>2019</v>
      </c>
      <c r="P287" s="27" t="str">
        <f>VLOOKUP(N287,'קובץ עזר - לא לגעת'!$C$3:$D$14,2,0)</f>
        <v>אוקטובר</v>
      </c>
      <c r="Q287" s="27" t="str">
        <f t="shared" si="28"/>
        <v>אוקטובר_2019</v>
      </c>
    </row>
    <row r="288" spans="1:17" x14ac:dyDescent="0.3">
      <c r="A288" s="9">
        <v>286</v>
      </c>
      <c r="B288" s="6">
        <f t="shared" si="29"/>
        <v>43746</v>
      </c>
      <c r="C288" s="7">
        <f>SUMIF('תנועות בנק'!$A:$A,$B288,'תנועות בנק'!E:E)</f>
        <v>0</v>
      </c>
      <c r="D288" s="7">
        <f>SUMIF('תנועות בנק'!$A:$A,$B288,'תנועות בנק'!F:F)</f>
        <v>0</v>
      </c>
      <c r="E288" s="7">
        <f t="shared" si="24"/>
        <v>0</v>
      </c>
      <c r="F288" s="7">
        <f t="shared" si="25"/>
        <v>-42889</v>
      </c>
      <c r="G288" s="7">
        <f>-דשבורד!$F$5</f>
        <v>-20000</v>
      </c>
      <c r="N288" s="26">
        <f t="shared" si="26"/>
        <v>10</v>
      </c>
      <c r="O288" s="26">
        <f t="shared" si="27"/>
        <v>2019</v>
      </c>
      <c r="P288" s="27" t="str">
        <f>VLOOKUP(N288,'קובץ עזר - לא לגעת'!$C$3:$D$14,2,0)</f>
        <v>אוקטובר</v>
      </c>
      <c r="Q288" s="27" t="str">
        <f t="shared" si="28"/>
        <v>אוקטובר_2019</v>
      </c>
    </row>
    <row r="289" spans="1:17" x14ac:dyDescent="0.3">
      <c r="A289" s="9">
        <v>287</v>
      </c>
      <c r="B289" s="6">
        <f t="shared" si="29"/>
        <v>43747</v>
      </c>
      <c r="C289" s="7">
        <f>SUMIF('תנועות בנק'!$A:$A,$B289,'תנועות בנק'!E:E)</f>
        <v>0</v>
      </c>
      <c r="D289" s="7">
        <f>SUMIF('תנועות בנק'!$A:$A,$B289,'תנועות בנק'!F:F)</f>
        <v>0</v>
      </c>
      <c r="E289" s="7">
        <f t="shared" si="24"/>
        <v>0</v>
      </c>
      <c r="F289" s="7">
        <f t="shared" si="25"/>
        <v>-42889</v>
      </c>
      <c r="G289" s="7">
        <f>-דשבורד!$F$5</f>
        <v>-20000</v>
      </c>
      <c r="N289" s="26">
        <f t="shared" si="26"/>
        <v>10</v>
      </c>
      <c r="O289" s="26">
        <f t="shared" si="27"/>
        <v>2019</v>
      </c>
      <c r="P289" s="27" t="str">
        <f>VLOOKUP(N289,'קובץ עזר - לא לגעת'!$C$3:$D$14,2,0)</f>
        <v>אוקטובר</v>
      </c>
      <c r="Q289" s="27" t="str">
        <f t="shared" si="28"/>
        <v>אוקטובר_2019</v>
      </c>
    </row>
    <row r="290" spans="1:17" x14ac:dyDescent="0.3">
      <c r="A290" s="9">
        <v>288</v>
      </c>
      <c r="B290" s="6">
        <f t="shared" si="29"/>
        <v>43748</v>
      </c>
      <c r="C290" s="7">
        <f>SUMIF('תנועות בנק'!$A:$A,$B290,'תנועות בנק'!E:E)</f>
        <v>0</v>
      </c>
      <c r="D290" s="7">
        <f>SUMIF('תנועות בנק'!$A:$A,$B290,'תנועות בנק'!F:F)</f>
        <v>0</v>
      </c>
      <c r="E290" s="7">
        <f t="shared" si="24"/>
        <v>0</v>
      </c>
      <c r="F290" s="7">
        <f t="shared" si="25"/>
        <v>-42889</v>
      </c>
      <c r="G290" s="7">
        <f>-דשבורד!$F$5</f>
        <v>-20000</v>
      </c>
      <c r="N290" s="26">
        <f t="shared" si="26"/>
        <v>10</v>
      </c>
      <c r="O290" s="26">
        <f t="shared" si="27"/>
        <v>2019</v>
      </c>
      <c r="P290" s="27" t="str">
        <f>VLOOKUP(N290,'קובץ עזר - לא לגעת'!$C$3:$D$14,2,0)</f>
        <v>אוקטובר</v>
      </c>
      <c r="Q290" s="27" t="str">
        <f t="shared" si="28"/>
        <v>אוקטובר_2019</v>
      </c>
    </row>
    <row r="291" spans="1:17" x14ac:dyDescent="0.3">
      <c r="A291" s="9">
        <v>289</v>
      </c>
      <c r="B291" s="6">
        <f t="shared" si="29"/>
        <v>43749</v>
      </c>
      <c r="C291" s="7">
        <f>SUMIF('תנועות בנק'!$A:$A,$B291,'תנועות בנק'!E:E)</f>
        <v>0</v>
      </c>
      <c r="D291" s="7">
        <f>SUMIF('תנועות בנק'!$A:$A,$B291,'תנועות בנק'!F:F)</f>
        <v>0</v>
      </c>
      <c r="E291" s="7">
        <f t="shared" si="24"/>
        <v>0</v>
      </c>
      <c r="F291" s="7">
        <f t="shared" si="25"/>
        <v>-42889</v>
      </c>
      <c r="G291" s="7">
        <f>-דשבורד!$F$5</f>
        <v>-20000</v>
      </c>
      <c r="N291" s="26">
        <f t="shared" si="26"/>
        <v>10</v>
      </c>
      <c r="O291" s="26">
        <f t="shared" si="27"/>
        <v>2019</v>
      </c>
      <c r="P291" s="27" t="str">
        <f>VLOOKUP(N291,'קובץ עזר - לא לגעת'!$C$3:$D$14,2,0)</f>
        <v>אוקטובר</v>
      </c>
      <c r="Q291" s="27" t="str">
        <f t="shared" si="28"/>
        <v>אוקטובר_2019</v>
      </c>
    </row>
    <row r="292" spans="1:17" x14ac:dyDescent="0.3">
      <c r="A292" s="9">
        <v>290</v>
      </c>
      <c r="B292" s="6">
        <f t="shared" si="29"/>
        <v>43750</v>
      </c>
      <c r="C292" s="7">
        <f>SUMIF('תנועות בנק'!$A:$A,$B292,'תנועות בנק'!E:E)</f>
        <v>0</v>
      </c>
      <c r="D292" s="7">
        <f>SUMIF('תנועות בנק'!$A:$A,$B292,'תנועות בנק'!F:F)</f>
        <v>0</v>
      </c>
      <c r="E292" s="7">
        <f t="shared" si="24"/>
        <v>0</v>
      </c>
      <c r="F292" s="7">
        <f t="shared" si="25"/>
        <v>-42889</v>
      </c>
      <c r="G292" s="7">
        <f>-דשבורד!$F$5</f>
        <v>-20000</v>
      </c>
      <c r="N292" s="26">
        <f t="shared" si="26"/>
        <v>10</v>
      </c>
      <c r="O292" s="26">
        <f t="shared" si="27"/>
        <v>2019</v>
      </c>
      <c r="P292" s="27" t="str">
        <f>VLOOKUP(N292,'קובץ עזר - לא לגעת'!$C$3:$D$14,2,0)</f>
        <v>אוקטובר</v>
      </c>
      <c r="Q292" s="27" t="str">
        <f t="shared" si="28"/>
        <v>אוקטובר_2019</v>
      </c>
    </row>
    <row r="293" spans="1:17" x14ac:dyDescent="0.3">
      <c r="A293" s="9">
        <v>291</v>
      </c>
      <c r="B293" s="6">
        <f t="shared" si="29"/>
        <v>43751</v>
      </c>
      <c r="C293" s="7">
        <f>SUMIF('תנועות בנק'!$A:$A,$B293,'תנועות בנק'!E:E)</f>
        <v>0</v>
      </c>
      <c r="D293" s="7">
        <f>SUMIF('תנועות בנק'!$A:$A,$B293,'תנועות בנק'!F:F)</f>
        <v>0</v>
      </c>
      <c r="E293" s="7">
        <f t="shared" si="24"/>
        <v>0</v>
      </c>
      <c r="F293" s="7">
        <f t="shared" si="25"/>
        <v>-42889</v>
      </c>
      <c r="G293" s="7">
        <f>-דשבורד!$F$5</f>
        <v>-20000</v>
      </c>
      <c r="N293" s="26">
        <f t="shared" si="26"/>
        <v>10</v>
      </c>
      <c r="O293" s="26">
        <f t="shared" si="27"/>
        <v>2019</v>
      </c>
      <c r="P293" s="27" t="str">
        <f>VLOOKUP(N293,'קובץ עזר - לא לגעת'!$C$3:$D$14,2,0)</f>
        <v>אוקטובר</v>
      </c>
      <c r="Q293" s="27" t="str">
        <f t="shared" si="28"/>
        <v>אוקטובר_2019</v>
      </c>
    </row>
    <row r="294" spans="1:17" x14ac:dyDescent="0.3">
      <c r="A294" s="9">
        <v>292</v>
      </c>
      <c r="B294" s="6">
        <f t="shared" si="29"/>
        <v>43752</v>
      </c>
      <c r="C294" s="7">
        <f>SUMIF('תנועות בנק'!$A:$A,$B294,'תנועות בנק'!E:E)</f>
        <v>0</v>
      </c>
      <c r="D294" s="7">
        <f>SUMIF('תנועות בנק'!$A:$A,$B294,'תנועות בנק'!F:F)</f>
        <v>0</v>
      </c>
      <c r="E294" s="7">
        <f t="shared" si="24"/>
        <v>0</v>
      </c>
      <c r="F294" s="7">
        <f t="shared" si="25"/>
        <v>-42889</v>
      </c>
      <c r="G294" s="7">
        <f>-דשבורד!$F$5</f>
        <v>-20000</v>
      </c>
      <c r="N294" s="26">
        <f t="shared" si="26"/>
        <v>10</v>
      </c>
      <c r="O294" s="26">
        <f t="shared" si="27"/>
        <v>2019</v>
      </c>
      <c r="P294" s="27" t="str">
        <f>VLOOKUP(N294,'קובץ עזר - לא לגעת'!$C$3:$D$14,2,0)</f>
        <v>אוקטובר</v>
      </c>
      <c r="Q294" s="27" t="str">
        <f t="shared" si="28"/>
        <v>אוקטובר_2019</v>
      </c>
    </row>
    <row r="295" spans="1:17" x14ac:dyDescent="0.3">
      <c r="A295" s="9">
        <v>293</v>
      </c>
      <c r="B295" s="6">
        <f t="shared" si="29"/>
        <v>43753</v>
      </c>
      <c r="C295" s="7">
        <f>SUMIF('תנועות בנק'!$A:$A,$B295,'תנועות בנק'!E:E)</f>
        <v>0</v>
      </c>
      <c r="D295" s="7">
        <f>SUMIF('תנועות בנק'!$A:$A,$B295,'תנועות בנק'!F:F)</f>
        <v>0</v>
      </c>
      <c r="E295" s="7">
        <f t="shared" si="24"/>
        <v>0</v>
      </c>
      <c r="F295" s="7">
        <f t="shared" si="25"/>
        <v>-42889</v>
      </c>
      <c r="G295" s="7">
        <f>-דשבורד!$F$5</f>
        <v>-20000</v>
      </c>
      <c r="N295" s="26">
        <f t="shared" si="26"/>
        <v>10</v>
      </c>
      <c r="O295" s="26">
        <f t="shared" si="27"/>
        <v>2019</v>
      </c>
      <c r="P295" s="27" t="str">
        <f>VLOOKUP(N295,'קובץ עזר - לא לגעת'!$C$3:$D$14,2,0)</f>
        <v>אוקטובר</v>
      </c>
      <c r="Q295" s="27" t="str">
        <f t="shared" si="28"/>
        <v>אוקטובר_2019</v>
      </c>
    </row>
    <row r="296" spans="1:17" x14ac:dyDescent="0.3">
      <c r="A296" s="9">
        <v>294</v>
      </c>
      <c r="B296" s="6">
        <f t="shared" si="29"/>
        <v>43754</v>
      </c>
      <c r="C296" s="7">
        <f>SUMIF('תנועות בנק'!$A:$A,$B296,'תנועות בנק'!E:E)</f>
        <v>0</v>
      </c>
      <c r="D296" s="7">
        <f>SUMIF('תנועות בנק'!$A:$A,$B296,'תנועות בנק'!F:F)</f>
        <v>0</v>
      </c>
      <c r="E296" s="7">
        <f t="shared" si="24"/>
        <v>0</v>
      </c>
      <c r="F296" s="7">
        <f t="shared" si="25"/>
        <v>-42889</v>
      </c>
      <c r="G296" s="7">
        <f>-דשבורד!$F$5</f>
        <v>-20000</v>
      </c>
      <c r="N296" s="26">
        <f t="shared" si="26"/>
        <v>10</v>
      </c>
      <c r="O296" s="26">
        <f t="shared" si="27"/>
        <v>2019</v>
      </c>
      <c r="P296" s="27" t="str">
        <f>VLOOKUP(N296,'קובץ עזר - לא לגעת'!$C$3:$D$14,2,0)</f>
        <v>אוקטובר</v>
      </c>
      <c r="Q296" s="27" t="str">
        <f t="shared" si="28"/>
        <v>אוקטובר_2019</v>
      </c>
    </row>
    <row r="297" spans="1:17" x14ac:dyDescent="0.3">
      <c r="A297" s="9">
        <v>295</v>
      </c>
      <c r="B297" s="6">
        <f t="shared" si="29"/>
        <v>43755</v>
      </c>
      <c r="C297" s="7">
        <f>SUMIF('תנועות בנק'!$A:$A,$B297,'תנועות בנק'!E:E)</f>
        <v>0</v>
      </c>
      <c r="D297" s="7">
        <f>SUMIF('תנועות בנק'!$A:$A,$B297,'תנועות בנק'!F:F)</f>
        <v>0</v>
      </c>
      <c r="E297" s="7">
        <f t="shared" si="24"/>
        <v>0</v>
      </c>
      <c r="F297" s="7">
        <f t="shared" si="25"/>
        <v>-42889</v>
      </c>
      <c r="G297" s="7">
        <f>-דשבורד!$F$5</f>
        <v>-20000</v>
      </c>
      <c r="N297" s="26">
        <f t="shared" si="26"/>
        <v>10</v>
      </c>
      <c r="O297" s="26">
        <f t="shared" si="27"/>
        <v>2019</v>
      </c>
      <c r="P297" s="27" t="str">
        <f>VLOOKUP(N297,'קובץ עזר - לא לגעת'!$C$3:$D$14,2,0)</f>
        <v>אוקטובר</v>
      </c>
      <c r="Q297" s="27" t="str">
        <f t="shared" si="28"/>
        <v>אוקטובר_2019</v>
      </c>
    </row>
    <row r="298" spans="1:17" x14ac:dyDescent="0.3">
      <c r="A298" s="9">
        <v>296</v>
      </c>
      <c r="B298" s="6">
        <f t="shared" si="29"/>
        <v>43756</v>
      </c>
      <c r="C298" s="7">
        <f>SUMIF('תנועות בנק'!$A:$A,$B298,'תנועות בנק'!E:E)</f>
        <v>0</v>
      </c>
      <c r="D298" s="7">
        <f>SUMIF('תנועות בנק'!$A:$A,$B298,'תנועות בנק'!F:F)</f>
        <v>0</v>
      </c>
      <c r="E298" s="7">
        <f t="shared" si="24"/>
        <v>0</v>
      </c>
      <c r="F298" s="7">
        <f t="shared" si="25"/>
        <v>-42889</v>
      </c>
      <c r="G298" s="7">
        <f>-דשבורד!$F$5</f>
        <v>-20000</v>
      </c>
      <c r="N298" s="26">
        <f t="shared" si="26"/>
        <v>10</v>
      </c>
      <c r="O298" s="26">
        <f t="shared" si="27"/>
        <v>2019</v>
      </c>
      <c r="P298" s="27" t="str">
        <f>VLOOKUP(N298,'קובץ עזר - לא לגעת'!$C$3:$D$14,2,0)</f>
        <v>אוקטובר</v>
      </c>
      <c r="Q298" s="27" t="str">
        <f t="shared" si="28"/>
        <v>אוקטובר_2019</v>
      </c>
    </row>
    <row r="299" spans="1:17" x14ac:dyDescent="0.3">
      <c r="A299" s="9">
        <v>297</v>
      </c>
      <c r="B299" s="6">
        <f t="shared" si="29"/>
        <v>43757</v>
      </c>
      <c r="C299" s="7">
        <f>SUMIF('תנועות בנק'!$A:$A,$B299,'תנועות בנק'!E:E)</f>
        <v>0</v>
      </c>
      <c r="D299" s="7">
        <f>SUMIF('תנועות בנק'!$A:$A,$B299,'תנועות בנק'!F:F)</f>
        <v>0</v>
      </c>
      <c r="E299" s="7">
        <f t="shared" si="24"/>
        <v>0</v>
      </c>
      <c r="F299" s="7">
        <f t="shared" si="25"/>
        <v>-42889</v>
      </c>
      <c r="G299" s="7">
        <f>-דשבורד!$F$5</f>
        <v>-20000</v>
      </c>
      <c r="N299" s="26">
        <f t="shared" si="26"/>
        <v>10</v>
      </c>
      <c r="O299" s="26">
        <f t="shared" si="27"/>
        <v>2019</v>
      </c>
      <c r="P299" s="27" t="str">
        <f>VLOOKUP(N299,'קובץ עזר - לא לגעת'!$C$3:$D$14,2,0)</f>
        <v>אוקטובר</v>
      </c>
      <c r="Q299" s="27" t="str">
        <f t="shared" si="28"/>
        <v>אוקטובר_2019</v>
      </c>
    </row>
    <row r="300" spans="1:17" x14ac:dyDescent="0.3">
      <c r="A300" s="9">
        <v>298</v>
      </c>
      <c r="B300" s="6">
        <f t="shared" si="29"/>
        <v>43758</v>
      </c>
      <c r="C300" s="7">
        <f>SUMIF('תנועות בנק'!$A:$A,$B300,'תנועות בנק'!E:E)</f>
        <v>0</v>
      </c>
      <c r="D300" s="7">
        <f>SUMIF('תנועות בנק'!$A:$A,$B300,'תנועות בנק'!F:F)</f>
        <v>0</v>
      </c>
      <c r="E300" s="7">
        <f t="shared" si="24"/>
        <v>0</v>
      </c>
      <c r="F300" s="7">
        <f t="shared" si="25"/>
        <v>-42889</v>
      </c>
      <c r="G300" s="7">
        <f>-דשבורד!$F$5</f>
        <v>-20000</v>
      </c>
      <c r="N300" s="26">
        <f t="shared" si="26"/>
        <v>10</v>
      </c>
      <c r="O300" s="26">
        <f t="shared" si="27"/>
        <v>2019</v>
      </c>
      <c r="P300" s="27" t="str">
        <f>VLOOKUP(N300,'קובץ עזר - לא לגעת'!$C$3:$D$14,2,0)</f>
        <v>אוקטובר</v>
      </c>
      <c r="Q300" s="27" t="str">
        <f t="shared" si="28"/>
        <v>אוקטובר_2019</v>
      </c>
    </row>
    <row r="301" spans="1:17" x14ac:dyDescent="0.3">
      <c r="A301" s="9">
        <v>299</v>
      </c>
      <c r="B301" s="6">
        <f t="shared" si="29"/>
        <v>43759</v>
      </c>
      <c r="C301" s="7">
        <f>SUMIF('תנועות בנק'!$A:$A,$B301,'תנועות בנק'!E:E)</f>
        <v>0</v>
      </c>
      <c r="D301" s="7">
        <f>SUMIF('תנועות בנק'!$A:$A,$B301,'תנועות בנק'!F:F)</f>
        <v>0</v>
      </c>
      <c r="E301" s="7">
        <f t="shared" si="24"/>
        <v>0</v>
      </c>
      <c r="F301" s="7">
        <f t="shared" si="25"/>
        <v>-42889</v>
      </c>
      <c r="G301" s="7">
        <f>-דשבורד!$F$5</f>
        <v>-20000</v>
      </c>
      <c r="N301" s="26">
        <f t="shared" si="26"/>
        <v>10</v>
      </c>
      <c r="O301" s="26">
        <f t="shared" si="27"/>
        <v>2019</v>
      </c>
      <c r="P301" s="27" t="str">
        <f>VLOOKUP(N301,'קובץ עזר - לא לגעת'!$C$3:$D$14,2,0)</f>
        <v>אוקטובר</v>
      </c>
      <c r="Q301" s="27" t="str">
        <f t="shared" si="28"/>
        <v>אוקטובר_2019</v>
      </c>
    </row>
    <row r="302" spans="1:17" x14ac:dyDescent="0.3">
      <c r="A302" s="9">
        <v>300</v>
      </c>
      <c r="B302" s="6">
        <f t="shared" si="29"/>
        <v>43760</v>
      </c>
      <c r="C302" s="7">
        <f>SUMIF('תנועות בנק'!$A:$A,$B302,'תנועות בנק'!E:E)</f>
        <v>0</v>
      </c>
      <c r="D302" s="7">
        <f>SUMIF('תנועות בנק'!$A:$A,$B302,'תנועות בנק'!F:F)</f>
        <v>0</v>
      </c>
      <c r="E302" s="7">
        <f t="shared" si="24"/>
        <v>0</v>
      </c>
      <c r="F302" s="7">
        <f t="shared" si="25"/>
        <v>-42889</v>
      </c>
      <c r="G302" s="7">
        <f>-דשבורד!$F$5</f>
        <v>-20000</v>
      </c>
      <c r="N302" s="26">
        <f t="shared" si="26"/>
        <v>10</v>
      </c>
      <c r="O302" s="26">
        <f t="shared" si="27"/>
        <v>2019</v>
      </c>
      <c r="P302" s="27" t="str">
        <f>VLOOKUP(N302,'קובץ עזר - לא לגעת'!$C$3:$D$14,2,0)</f>
        <v>אוקטובר</v>
      </c>
      <c r="Q302" s="27" t="str">
        <f t="shared" si="28"/>
        <v>אוקטובר_2019</v>
      </c>
    </row>
    <row r="303" spans="1:17" x14ac:dyDescent="0.3">
      <c r="A303" s="9">
        <v>301</v>
      </c>
      <c r="B303" s="6">
        <f t="shared" si="29"/>
        <v>43761</v>
      </c>
      <c r="C303" s="7">
        <f>SUMIF('תנועות בנק'!$A:$A,$B303,'תנועות בנק'!E:E)</f>
        <v>0</v>
      </c>
      <c r="D303" s="7">
        <f>SUMIF('תנועות בנק'!$A:$A,$B303,'תנועות בנק'!F:F)</f>
        <v>0</v>
      </c>
      <c r="E303" s="7">
        <f t="shared" si="24"/>
        <v>0</v>
      </c>
      <c r="F303" s="7">
        <f t="shared" si="25"/>
        <v>-42889</v>
      </c>
      <c r="G303" s="7">
        <f>-דשבורד!$F$5</f>
        <v>-20000</v>
      </c>
      <c r="N303" s="26">
        <f t="shared" si="26"/>
        <v>10</v>
      </c>
      <c r="O303" s="26">
        <f t="shared" si="27"/>
        <v>2019</v>
      </c>
      <c r="P303" s="27" t="str">
        <f>VLOOKUP(N303,'קובץ עזר - לא לגעת'!$C$3:$D$14,2,0)</f>
        <v>אוקטובר</v>
      </c>
      <c r="Q303" s="27" t="str">
        <f t="shared" si="28"/>
        <v>אוקטובר_2019</v>
      </c>
    </row>
    <row r="304" spans="1:17" x14ac:dyDescent="0.3">
      <c r="A304" s="9">
        <v>302</v>
      </c>
      <c r="B304" s="6">
        <f t="shared" si="29"/>
        <v>43762</v>
      </c>
      <c r="C304" s="7">
        <f>SUMIF('תנועות בנק'!$A:$A,$B304,'תנועות בנק'!E:E)</f>
        <v>0</v>
      </c>
      <c r="D304" s="7">
        <f>SUMIF('תנועות בנק'!$A:$A,$B304,'תנועות בנק'!F:F)</f>
        <v>0</v>
      </c>
      <c r="E304" s="7">
        <f t="shared" si="24"/>
        <v>0</v>
      </c>
      <c r="F304" s="7">
        <f t="shared" si="25"/>
        <v>-42889</v>
      </c>
      <c r="G304" s="7">
        <f>-דשבורד!$F$5</f>
        <v>-20000</v>
      </c>
      <c r="N304" s="26">
        <f t="shared" si="26"/>
        <v>10</v>
      </c>
      <c r="O304" s="26">
        <f t="shared" si="27"/>
        <v>2019</v>
      </c>
      <c r="P304" s="27" t="str">
        <f>VLOOKUP(N304,'קובץ עזר - לא לגעת'!$C$3:$D$14,2,0)</f>
        <v>אוקטובר</v>
      </c>
      <c r="Q304" s="27" t="str">
        <f t="shared" si="28"/>
        <v>אוקטובר_2019</v>
      </c>
    </row>
    <row r="305" spans="1:17" x14ac:dyDescent="0.3">
      <c r="A305" s="9">
        <v>303</v>
      </c>
      <c r="B305" s="6">
        <f t="shared" si="29"/>
        <v>43763</v>
      </c>
      <c r="C305" s="7">
        <f>SUMIF('תנועות בנק'!$A:$A,$B305,'תנועות בנק'!E:E)</f>
        <v>0</v>
      </c>
      <c r="D305" s="7">
        <f>SUMIF('תנועות בנק'!$A:$A,$B305,'תנועות בנק'!F:F)</f>
        <v>0</v>
      </c>
      <c r="E305" s="7">
        <f t="shared" si="24"/>
        <v>0</v>
      </c>
      <c r="F305" s="7">
        <f t="shared" si="25"/>
        <v>-42889</v>
      </c>
      <c r="G305" s="7">
        <f>-דשבורד!$F$5</f>
        <v>-20000</v>
      </c>
      <c r="N305" s="26">
        <f t="shared" si="26"/>
        <v>10</v>
      </c>
      <c r="O305" s="26">
        <f t="shared" si="27"/>
        <v>2019</v>
      </c>
      <c r="P305" s="27" t="str">
        <f>VLOOKUP(N305,'קובץ עזר - לא לגעת'!$C$3:$D$14,2,0)</f>
        <v>אוקטובר</v>
      </c>
      <c r="Q305" s="27" t="str">
        <f t="shared" si="28"/>
        <v>אוקטובר_2019</v>
      </c>
    </row>
    <row r="306" spans="1:17" x14ac:dyDescent="0.3">
      <c r="A306" s="9">
        <v>304</v>
      </c>
      <c r="B306" s="6">
        <f t="shared" si="29"/>
        <v>43764</v>
      </c>
      <c r="C306" s="7">
        <f>SUMIF('תנועות בנק'!$A:$A,$B306,'תנועות בנק'!E:E)</f>
        <v>0</v>
      </c>
      <c r="D306" s="7">
        <f>SUMIF('תנועות בנק'!$A:$A,$B306,'תנועות בנק'!F:F)</f>
        <v>0</v>
      </c>
      <c r="E306" s="7">
        <f t="shared" si="24"/>
        <v>0</v>
      </c>
      <c r="F306" s="7">
        <f t="shared" si="25"/>
        <v>-42889</v>
      </c>
      <c r="G306" s="7">
        <f>-דשבורד!$F$5</f>
        <v>-20000</v>
      </c>
      <c r="N306" s="26">
        <f t="shared" si="26"/>
        <v>10</v>
      </c>
      <c r="O306" s="26">
        <f t="shared" si="27"/>
        <v>2019</v>
      </c>
      <c r="P306" s="27" t="str">
        <f>VLOOKUP(N306,'קובץ עזר - לא לגעת'!$C$3:$D$14,2,0)</f>
        <v>אוקטובר</v>
      </c>
      <c r="Q306" s="27" t="str">
        <f t="shared" si="28"/>
        <v>אוקטובר_2019</v>
      </c>
    </row>
    <row r="307" spans="1:17" x14ac:dyDescent="0.3">
      <c r="A307" s="9">
        <v>305</v>
      </c>
      <c r="B307" s="6">
        <f t="shared" si="29"/>
        <v>43765</v>
      </c>
      <c r="C307" s="7">
        <f>SUMIF('תנועות בנק'!$A:$A,$B307,'תנועות בנק'!E:E)</f>
        <v>0</v>
      </c>
      <c r="D307" s="7">
        <f>SUMIF('תנועות בנק'!$A:$A,$B307,'תנועות בנק'!F:F)</f>
        <v>0</v>
      </c>
      <c r="E307" s="7">
        <f t="shared" si="24"/>
        <v>0</v>
      </c>
      <c r="F307" s="7">
        <f t="shared" si="25"/>
        <v>-42889</v>
      </c>
      <c r="G307" s="7">
        <f>-דשבורד!$F$5</f>
        <v>-20000</v>
      </c>
      <c r="N307" s="26">
        <f t="shared" si="26"/>
        <v>10</v>
      </c>
      <c r="O307" s="26">
        <f t="shared" si="27"/>
        <v>2019</v>
      </c>
      <c r="P307" s="27" t="str">
        <f>VLOOKUP(N307,'קובץ עזר - לא לגעת'!$C$3:$D$14,2,0)</f>
        <v>אוקטובר</v>
      </c>
      <c r="Q307" s="27" t="str">
        <f t="shared" si="28"/>
        <v>אוקטובר_2019</v>
      </c>
    </row>
    <row r="308" spans="1:17" x14ac:dyDescent="0.3">
      <c r="A308" s="9">
        <v>306</v>
      </c>
      <c r="B308" s="6">
        <f t="shared" si="29"/>
        <v>43766</v>
      </c>
      <c r="C308" s="7">
        <f>SUMIF('תנועות בנק'!$A:$A,$B308,'תנועות בנק'!E:E)</f>
        <v>0</v>
      </c>
      <c r="D308" s="7">
        <f>SUMIF('תנועות בנק'!$A:$A,$B308,'תנועות בנק'!F:F)</f>
        <v>0</v>
      </c>
      <c r="E308" s="7">
        <f t="shared" si="24"/>
        <v>0</v>
      </c>
      <c r="F308" s="7">
        <f t="shared" si="25"/>
        <v>-42889</v>
      </c>
      <c r="G308" s="7">
        <f>-דשבורד!$F$5</f>
        <v>-20000</v>
      </c>
      <c r="N308" s="26">
        <f t="shared" si="26"/>
        <v>10</v>
      </c>
      <c r="O308" s="26">
        <f t="shared" si="27"/>
        <v>2019</v>
      </c>
      <c r="P308" s="27" t="str">
        <f>VLOOKUP(N308,'קובץ עזר - לא לגעת'!$C$3:$D$14,2,0)</f>
        <v>אוקטובר</v>
      </c>
      <c r="Q308" s="27" t="str">
        <f t="shared" si="28"/>
        <v>אוקטובר_2019</v>
      </c>
    </row>
    <row r="309" spans="1:17" x14ac:dyDescent="0.3">
      <c r="A309" s="9">
        <v>307</v>
      </c>
      <c r="B309" s="6">
        <f t="shared" si="29"/>
        <v>43767</v>
      </c>
      <c r="C309" s="7">
        <f>SUMIF('תנועות בנק'!$A:$A,$B309,'תנועות בנק'!E:E)</f>
        <v>0</v>
      </c>
      <c r="D309" s="7">
        <f>SUMIF('תנועות בנק'!$A:$A,$B309,'תנועות בנק'!F:F)</f>
        <v>0</v>
      </c>
      <c r="E309" s="7">
        <f t="shared" si="24"/>
        <v>0</v>
      </c>
      <c r="F309" s="7">
        <f t="shared" si="25"/>
        <v>-42889</v>
      </c>
      <c r="G309" s="7">
        <f>-דשבורד!$F$5</f>
        <v>-20000</v>
      </c>
      <c r="N309" s="26">
        <f t="shared" si="26"/>
        <v>10</v>
      </c>
      <c r="O309" s="26">
        <f t="shared" si="27"/>
        <v>2019</v>
      </c>
      <c r="P309" s="27" t="str">
        <f>VLOOKUP(N309,'קובץ עזר - לא לגעת'!$C$3:$D$14,2,0)</f>
        <v>אוקטובר</v>
      </c>
      <c r="Q309" s="27" t="str">
        <f t="shared" si="28"/>
        <v>אוקטובר_2019</v>
      </c>
    </row>
    <row r="310" spans="1:17" x14ac:dyDescent="0.3">
      <c r="A310" s="9">
        <v>308</v>
      </c>
      <c r="B310" s="6">
        <f t="shared" si="29"/>
        <v>43768</v>
      </c>
      <c r="C310" s="7">
        <f>SUMIF('תנועות בנק'!$A:$A,$B310,'תנועות בנק'!E:E)</f>
        <v>0</v>
      </c>
      <c r="D310" s="7">
        <f>SUMIF('תנועות בנק'!$A:$A,$B310,'תנועות בנק'!F:F)</f>
        <v>0</v>
      </c>
      <c r="E310" s="7">
        <f t="shared" si="24"/>
        <v>0</v>
      </c>
      <c r="F310" s="7">
        <f t="shared" si="25"/>
        <v>-42889</v>
      </c>
      <c r="G310" s="7">
        <f>-דשבורד!$F$5</f>
        <v>-20000</v>
      </c>
      <c r="N310" s="26">
        <f t="shared" si="26"/>
        <v>10</v>
      </c>
      <c r="O310" s="26">
        <f t="shared" si="27"/>
        <v>2019</v>
      </c>
      <c r="P310" s="27" t="str">
        <f>VLOOKUP(N310,'קובץ עזר - לא לגעת'!$C$3:$D$14,2,0)</f>
        <v>אוקטובר</v>
      </c>
      <c r="Q310" s="27" t="str">
        <f t="shared" si="28"/>
        <v>אוקטובר_2019</v>
      </c>
    </row>
    <row r="311" spans="1:17" x14ac:dyDescent="0.3">
      <c r="A311" s="9">
        <v>309</v>
      </c>
      <c r="B311" s="6">
        <f t="shared" si="29"/>
        <v>43769</v>
      </c>
      <c r="C311" s="7">
        <f>SUMIF('תנועות בנק'!$A:$A,$B311,'תנועות בנק'!E:E)</f>
        <v>0</v>
      </c>
      <c r="D311" s="7">
        <f>SUMIF('תנועות בנק'!$A:$A,$B311,'תנועות בנק'!F:F)</f>
        <v>0</v>
      </c>
      <c r="E311" s="7">
        <f t="shared" si="24"/>
        <v>0</v>
      </c>
      <c r="F311" s="7">
        <f t="shared" si="25"/>
        <v>-42889</v>
      </c>
      <c r="G311" s="7">
        <f>-דשבורד!$F$5</f>
        <v>-20000</v>
      </c>
      <c r="N311" s="26">
        <f t="shared" si="26"/>
        <v>10</v>
      </c>
      <c r="O311" s="26">
        <f t="shared" si="27"/>
        <v>2019</v>
      </c>
      <c r="P311" s="27" t="str">
        <f>VLOOKUP(N311,'קובץ עזר - לא לגעת'!$C$3:$D$14,2,0)</f>
        <v>אוקטובר</v>
      </c>
      <c r="Q311" s="27" t="str">
        <f t="shared" si="28"/>
        <v>אוקטובר_2019</v>
      </c>
    </row>
    <row r="312" spans="1:17" x14ac:dyDescent="0.3">
      <c r="A312" s="9">
        <v>310</v>
      </c>
      <c r="B312" s="6">
        <f t="shared" si="29"/>
        <v>43770</v>
      </c>
      <c r="C312" s="7">
        <f>SUMIF('תנועות בנק'!$A:$A,$B312,'תנועות בנק'!E:E)</f>
        <v>0</v>
      </c>
      <c r="D312" s="7">
        <f>SUMIF('תנועות בנק'!$A:$A,$B312,'תנועות בנק'!F:F)</f>
        <v>0</v>
      </c>
      <c r="E312" s="7">
        <f t="shared" si="24"/>
        <v>0</v>
      </c>
      <c r="F312" s="7">
        <f t="shared" si="25"/>
        <v>-42889</v>
      </c>
      <c r="G312" s="7">
        <f>-דשבורד!$F$5</f>
        <v>-20000</v>
      </c>
      <c r="N312" s="26">
        <f t="shared" si="26"/>
        <v>11</v>
      </c>
      <c r="O312" s="26">
        <f t="shared" si="27"/>
        <v>2019</v>
      </c>
      <c r="P312" s="27" t="str">
        <f>VLOOKUP(N312,'קובץ עזר - לא לגעת'!$C$3:$D$14,2,0)</f>
        <v>נובמבר</v>
      </c>
      <c r="Q312" s="27" t="str">
        <f t="shared" si="28"/>
        <v>נובמבר_2019</v>
      </c>
    </row>
    <row r="313" spans="1:17" x14ac:dyDescent="0.3">
      <c r="A313" s="9">
        <v>311</v>
      </c>
      <c r="B313" s="6">
        <f t="shared" si="29"/>
        <v>43771</v>
      </c>
      <c r="C313" s="7">
        <f>SUMIF('תנועות בנק'!$A:$A,$B313,'תנועות בנק'!E:E)</f>
        <v>0</v>
      </c>
      <c r="D313" s="7">
        <f>SUMIF('תנועות בנק'!$A:$A,$B313,'תנועות בנק'!F:F)</f>
        <v>0</v>
      </c>
      <c r="E313" s="7">
        <f t="shared" si="24"/>
        <v>0</v>
      </c>
      <c r="F313" s="7">
        <f t="shared" si="25"/>
        <v>-42889</v>
      </c>
      <c r="G313" s="7">
        <f>-דשבורד!$F$5</f>
        <v>-20000</v>
      </c>
      <c r="N313" s="26">
        <f t="shared" si="26"/>
        <v>11</v>
      </c>
      <c r="O313" s="26">
        <f t="shared" si="27"/>
        <v>2019</v>
      </c>
      <c r="P313" s="27" t="str">
        <f>VLOOKUP(N313,'קובץ עזר - לא לגעת'!$C$3:$D$14,2,0)</f>
        <v>נובמבר</v>
      </c>
      <c r="Q313" s="27" t="str">
        <f t="shared" si="28"/>
        <v>נובמבר_2019</v>
      </c>
    </row>
    <row r="314" spans="1:17" x14ac:dyDescent="0.3">
      <c r="A314" s="9">
        <v>312</v>
      </c>
      <c r="B314" s="6">
        <f t="shared" si="29"/>
        <v>43772</v>
      </c>
      <c r="C314" s="7">
        <f>SUMIF('תנועות בנק'!$A:$A,$B314,'תנועות בנק'!E:E)</f>
        <v>0</v>
      </c>
      <c r="D314" s="7">
        <f>SUMIF('תנועות בנק'!$A:$A,$B314,'תנועות בנק'!F:F)</f>
        <v>0</v>
      </c>
      <c r="E314" s="7">
        <f t="shared" si="24"/>
        <v>0</v>
      </c>
      <c r="F314" s="7">
        <f t="shared" si="25"/>
        <v>-42889</v>
      </c>
      <c r="G314" s="7">
        <f>-דשבורד!$F$5</f>
        <v>-20000</v>
      </c>
      <c r="N314" s="26">
        <f t="shared" si="26"/>
        <v>11</v>
      </c>
      <c r="O314" s="26">
        <f t="shared" si="27"/>
        <v>2019</v>
      </c>
      <c r="P314" s="27" t="str">
        <f>VLOOKUP(N314,'קובץ עזר - לא לגעת'!$C$3:$D$14,2,0)</f>
        <v>נובמבר</v>
      </c>
      <c r="Q314" s="27" t="str">
        <f t="shared" si="28"/>
        <v>נובמבר_2019</v>
      </c>
    </row>
    <row r="315" spans="1:17" x14ac:dyDescent="0.3">
      <c r="A315" s="9">
        <v>313</v>
      </c>
      <c r="B315" s="6">
        <f t="shared" si="29"/>
        <v>43773</v>
      </c>
      <c r="C315" s="7">
        <f>SUMIF('תנועות בנק'!$A:$A,$B315,'תנועות בנק'!E:E)</f>
        <v>0</v>
      </c>
      <c r="D315" s="7">
        <f>SUMIF('תנועות בנק'!$A:$A,$B315,'תנועות בנק'!F:F)</f>
        <v>0</v>
      </c>
      <c r="E315" s="7">
        <f t="shared" si="24"/>
        <v>0</v>
      </c>
      <c r="F315" s="7">
        <f t="shared" si="25"/>
        <v>-42889</v>
      </c>
      <c r="G315" s="7">
        <f>-דשבורד!$F$5</f>
        <v>-20000</v>
      </c>
      <c r="N315" s="26">
        <f t="shared" si="26"/>
        <v>11</v>
      </c>
      <c r="O315" s="26">
        <f t="shared" si="27"/>
        <v>2019</v>
      </c>
      <c r="P315" s="27" t="str">
        <f>VLOOKUP(N315,'קובץ עזר - לא לגעת'!$C$3:$D$14,2,0)</f>
        <v>נובמבר</v>
      </c>
      <c r="Q315" s="27" t="str">
        <f t="shared" si="28"/>
        <v>נובמבר_2019</v>
      </c>
    </row>
    <row r="316" spans="1:17" x14ac:dyDescent="0.3">
      <c r="A316" s="9">
        <v>314</v>
      </c>
      <c r="B316" s="6">
        <f t="shared" si="29"/>
        <v>43774</v>
      </c>
      <c r="C316" s="7">
        <f>SUMIF('תנועות בנק'!$A:$A,$B316,'תנועות בנק'!E:E)</f>
        <v>0</v>
      </c>
      <c r="D316" s="7">
        <f>SUMIF('תנועות בנק'!$A:$A,$B316,'תנועות בנק'!F:F)</f>
        <v>8000</v>
      </c>
      <c r="E316" s="7">
        <f t="shared" si="24"/>
        <v>-8000</v>
      </c>
      <c r="F316" s="7">
        <f t="shared" si="25"/>
        <v>-50889</v>
      </c>
      <c r="G316" s="7">
        <f>-דשבורד!$F$5</f>
        <v>-20000</v>
      </c>
      <c r="N316" s="26">
        <f t="shared" si="26"/>
        <v>11</v>
      </c>
      <c r="O316" s="26">
        <f t="shared" si="27"/>
        <v>2019</v>
      </c>
      <c r="P316" s="27" t="str">
        <f>VLOOKUP(N316,'קובץ עזר - לא לגעת'!$C$3:$D$14,2,0)</f>
        <v>נובמבר</v>
      </c>
      <c r="Q316" s="27" t="str">
        <f t="shared" si="28"/>
        <v>נובמבר_2019</v>
      </c>
    </row>
    <row r="317" spans="1:17" x14ac:dyDescent="0.3">
      <c r="A317" s="9">
        <v>315</v>
      </c>
      <c r="B317" s="6">
        <f t="shared" si="29"/>
        <v>43775</v>
      </c>
      <c r="C317" s="7">
        <f>SUMIF('תנועות בנק'!$A:$A,$B317,'תנועות בנק'!E:E)</f>
        <v>0</v>
      </c>
      <c r="D317" s="7">
        <f>SUMIF('תנועות בנק'!$A:$A,$B317,'תנועות בנק'!F:F)</f>
        <v>0</v>
      </c>
      <c r="E317" s="7">
        <f t="shared" si="24"/>
        <v>0</v>
      </c>
      <c r="F317" s="7">
        <f t="shared" si="25"/>
        <v>-50889</v>
      </c>
      <c r="G317" s="7">
        <f>-דשבורד!$F$5</f>
        <v>-20000</v>
      </c>
      <c r="N317" s="26">
        <f t="shared" si="26"/>
        <v>11</v>
      </c>
      <c r="O317" s="26">
        <f t="shared" si="27"/>
        <v>2019</v>
      </c>
      <c r="P317" s="27" t="str">
        <f>VLOOKUP(N317,'קובץ עזר - לא לגעת'!$C$3:$D$14,2,0)</f>
        <v>נובמבר</v>
      </c>
      <c r="Q317" s="27" t="str">
        <f t="shared" si="28"/>
        <v>נובמבר_2019</v>
      </c>
    </row>
    <row r="318" spans="1:17" x14ac:dyDescent="0.3">
      <c r="A318" s="9">
        <v>316</v>
      </c>
      <c r="B318" s="6">
        <f t="shared" si="29"/>
        <v>43776</v>
      </c>
      <c r="C318" s="7">
        <f>SUMIF('תנועות בנק'!$A:$A,$B318,'תנועות בנק'!E:E)</f>
        <v>0</v>
      </c>
      <c r="D318" s="7">
        <f>SUMIF('תנועות בנק'!$A:$A,$B318,'תנועות בנק'!F:F)</f>
        <v>0</v>
      </c>
      <c r="E318" s="7">
        <f t="shared" si="24"/>
        <v>0</v>
      </c>
      <c r="F318" s="7">
        <f t="shared" si="25"/>
        <v>-50889</v>
      </c>
      <c r="G318" s="7">
        <f>-דשבורד!$F$5</f>
        <v>-20000</v>
      </c>
      <c r="N318" s="26">
        <f t="shared" si="26"/>
        <v>11</v>
      </c>
      <c r="O318" s="26">
        <f t="shared" si="27"/>
        <v>2019</v>
      </c>
      <c r="P318" s="27" t="str">
        <f>VLOOKUP(N318,'קובץ עזר - לא לגעת'!$C$3:$D$14,2,0)</f>
        <v>נובמבר</v>
      </c>
      <c r="Q318" s="27" t="str">
        <f t="shared" si="28"/>
        <v>נובמבר_2019</v>
      </c>
    </row>
    <row r="319" spans="1:17" x14ac:dyDescent="0.3">
      <c r="A319" s="9">
        <v>317</v>
      </c>
      <c r="B319" s="6">
        <f t="shared" si="29"/>
        <v>43777</v>
      </c>
      <c r="C319" s="7">
        <f>SUMIF('תנועות בנק'!$A:$A,$B319,'תנועות בנק'!E:E)</f>
        <v>0</v>
      </c>
      <c r="D319" s="7">
        <f>SUMIF('תנועות בנק'!$A:$A,$B319,'תנועות בנק'!F:F)</f>
        <v>0</v>
      </c>
      <c r="E319" s="7">
        <f t="shared" si="24"/>
        <v>0</v>
      </c>
      <c r="F319" s="7">
        <f t="shared" si="25"/>
        <v>-50889</v>
      </c>
      <c r="G319" s="7">
        <f>-דשבורד!$F$5</f>
        <v>-20000</v>
      </c>
      <c r="N319" s="26">
        <f t="shared" si="26"/>
        <v>11</v>
      </c>
      <c r="O319" s="26">
        <f t="shared" si="27"/>
        <v>2019</v>
      </c>
      <c r="P319" s="27" t="str">
        <f>VLOOKUP(N319,'קובץ עזר - לא לגעת'!$C$3:$D$14,2,0)</f>
        <v>נובמבר</v>
      </c>
      <c r="Q319" s="27" t="str">
        <f t="shared" si="28"/>
        <v>נובמבר_2019</v>
      </c>
    </row>
    <row r="320" spans="1:17" x14ac:dyDescent="0.3">
      <c r="A320" s="9">
        <v>318</v>
      </c>
      <c r="B320" s="6">
        <f t="shared" si="29"/>
        <v>43778</v>
      </c>
      <c r="C320" s="7">
        <f>SUMIF('תנועות בנק'!$A:$A,$B320,'תנועות בנק'!E:E)</f>
        <v>0</v>
      </c>
      <c r="D320" s="7">
        <f>SUMIF('תנועות בנק'!$A:$A,$B320,'תנועות בנק'!F:F)</f>
        <v>0</v>
      </c>
      <c r="E320" s="7">
        <f t="shared" si="24"/>
        <v>0</v>
      </c>
      <c r="F320" s="7">
        <f t="shared" si="25"/>
        <v>-50889</v>
      </c>
      <c r="G320" s="7">
        <f>-דשבורד!$F$5</f>
        <v>-20000</v>
      </c>
      <c r="N320" s="26">
        <f t="shared" si="26"/>
        <v>11</v>
      </c>
      <c r="O320" s="26">
        <f t="shared" si="27"/>
        <v>2019</v>
      </c>
      <c r="P320" s="27" t="str">
        <f>VLOOKUP(N320,'קובץ עזר - לא לגעת'!$C$3:$D$14,2,0)</f>
        <v>נובמבר</v>
      </c>
      <c r="Q320" s="27" t="str">
        <f t="shared" si="28"/>
        <v>נובמבר_2019</v>
      </c>
    </row>
    <row r="321" spans="1:17" x14ac:dyDescent="0.3">
      <c r="A321" s="9">
        <v>319</v>
      </c>
      <c r="B321" s="6">
        <f t="shared" si="29"/>
        <v>43779</v>
      </c>
      <c r="C321" s="7">
        <f>SUMIF('תנועות בנק'!$A:$A,$B321,'תנועות בנק'!E:E)</f>
        <v>0</v>
      </c>
      <c r="D321" s="7">
        <f>SUMIF('תנועות בנק'!$A:$A,$B321,'תנועות בנק'!F:F)</f>
        <v>0</v>
      </c>
      <c r="E321" s="7">
        <f t="shared" si="24"/>
        <v>0</v>
      </c>
      <c r="F321" s="7">
        <f t="shared" si="25"/>
        <v>-50889</v>
      </c>
      <c r="G321" s="7">
        <f>-דשבורד!$F$5</f>
        <v>-20000</v>
      </c>
      <c r="N321" s="26">
        <f t="shared" si="26"/>
        <v>11</v>
      </c>
      <c r="O321" s="26">
        <f t="shared" si="27"/>
        <v>2019</v>
      </c>
      <c r="P321" s="27" t="str">
        <f>VLOOKUP(N321,'קובץ עזר - לא לגעת'!$C$3:$D$14,2,0)</f>
        <v>נובמבר</v>
      </c>
      <c r="Q321" s="27" t="str">
        <f t="shared" si="28"/>
        <v>נובמבר_2019</v>
      </c>
    </row>
    <row r="322" spans="1:17" x14ac:dyDescent="0.3">
      <c r="A322" s="9">
        <v>320</v>
      </c>
      <c r="B322" s="6">
        <f t="shared" si="29"/>
        <v>43780</v>
      </c>
      <c r="C322" s="7">
        <f>SUMIF('תנועות בנק'!$A:$A,$B322,'תנועות בנק'!E:E)</f>
        <v>0</v>
      </c>
      <c r="D322" s="7">
        <f>SUMIF('תנועות בנק'!$A:$A,$B322,'תנועות בנק'!F:F)</f>
        <v>0</v>
      </c>
      <c r="E322" s="7">
        <f t="shared" si="24"/>
        <v>0</v>
      </c>
      <c r="F322" s="7">
        <f t="shared" si="25"/>
        <v>-50889</v>
      </c>
      <c r="G322" s="7">
        <f>-דשבורד!$F$5</f>
        <v>-20000</v>
      </c>
      <c r="N322" s="26">
        <f t="shared" si="26"/>
        <v>11</v>
      </c>
      <c r="O322" s="26">
        <f t="shared" si="27"/>
        <v>2019</v>
      </c>
      <c r="P322" s="27" t="str">
        <f>VLOOKUP(N322,'קובץ עזר - לא לגעת'!$C$3:$D$14,2,0)</f>
        <v>נובמבר</v>
      </c>
      <c r="Q322" s="27" t="str">
        <f t="shared" si="28"/>
        <v>נובמבר_2019</v>
      </c>
    </row>
    <row r="323" spans="1:17" x14ac:dyDescent="0.3">
      <c r="A323" s="9">
        <v>321</v>
      </c>
      <c r="B323" s="6">
        <f t="shared" si="29"/>
        <v>43781</v>
      </c>
      <c r="C323" s="7">
        <f>SUMIF('תנועות בנק'!$A:$A,$B323,'תנועות בנק'!E:E)</f>
        <v>0</v>
      </c>
      <c r="D323" s="7">
        <f>SUMIF('תנועות בנק'!$A:$A,$B323,'תנועות בנק'!F:F)</f>
        <v>0</v>
      </c>
      <c r="E323" s="7">
        <f t="shared" si="24"/>
        <v>0</v>
      </c>
      <c r="F323" s="7">
        <f t="shared" si="25"/>
        <v>-50889</v>
      </c>
      <c r="G323" s="7">
        <f>-דשבורד!$F$5</f>
        <v>-20000</v>
      </c>
      <c r="N323" s="26">
        <f t="shared" si="26"/>
        <v>11</v>
      </c>
      <c r="O323" s="26">
        <f t="shared" si="27"/>
        <v>2019</v>
      </c>
      <c r="P323" s="27" t="str">
        <f>VLOOKUP(N323,'קובץ עזר - לא לגעת'!$C$3:$D$14,2,0)</f>
        <v>נובמבר</v>
      </c>
      <c r="Q323" s="27" t="str">
        <f t="shared" si="28"/>
        <v>נובמבר_2019</v>
      </c>
    </row>
    <row r="324" spans="1:17" x14ac:dyDescent="0.3">
      <c r="A324" s="9">
        <v>322</v>
      </c>
      <c r="B324" s="6">
        <f t="shared" si="29"/>
        <v>43782</v>
      </c>
      <c r="C324" s="7">
        <f>SUMIF('תנועות בנק'!$A:$A,$B324,'תנועות בנק'!E:E)</f>
        <v>0</v>
      </c>
      <c r="D324" s="7">
        <f>SUMIF('תנועות בנק'!$A:$A,$B324,'תנועות בנק'!F:F)</f>
        <v>0</v>
      </c>
      <c r="E324" s="7">
        <f t="shared" ref="E324:E387" si="30">C324-D324</f>
        <v>0</v>
      </c>
      <c r="F324" s="7">
        <f t="shared" ref="F324:F387" si="31">F323+E324</f>
        <v>-50889</v>
      </c>
      <c r="G324" s="7">
        <f>-דשבורד!$F$5</f>
        <v>-20000</v>
      </c>
      <c r="N324" s="26">
        <f t="shared" ref="N324:N387" si="32">MONTH(B324)</f>
        <v>11</v>
      </c>
      <c r="O324" s="26">
        <f t="shared" ref="O324:O387" si="33">YEAR(B324)</f>
        <v>2019</v>
      </c>
      <c r="P324" s="27" t="str">
        <f>VLOOKUP(N324,'קובץ עזר - לא לגעת'!$C$3:$D$14,2,0)</f>
        <v>נובמבר</v>
      </c>
      <c r="Q324" s="27" t="str">
        <f t="shared" ref="Q324:Q387" si="34">P324&amp;"_"&amp;O324</f>
        <v>נובמבר_2019</v>
      </c>
    </row>
    <row r="325" spans="1:17" x14ac:dyDescent="0.3">
      <c r="A325" s="9">
        <v>323</v>
      </c>
      <c r="B325" s="6">
        <f t="shared" ref="B325:B388" si="35">B324+1</f>
        <v>43783</v>
      </c>
      <c r="C325" s="7">
        <f>SUMIF('תנועות בנק'!$A:$A,$B325,'תנועות בנק'!E:E)</f>
        <v>0</v>
      </c>
      <c r="D325" s="7">
        <f>SUMIF('תנועות בנק'!$A:$A,$B325,'תנועות בנק'!F:F)</f>
        <v>0</v>
      </c>
      <c r="E325" s="7">
        <f t="shared" si="30"/>
        <v>0</v>
      </c>
      <c r="F325" s="7">
        <f t="shared" si="31"/>
        <v>-50889</v>
      </c>
      <c r="G325" s="7">
        <f>-דשבורד!$F$5</f>
        <v>-20000</v>
      </c>
      <c r="N325" s="26">
        <f t="shared" si="32"/>
        <v>11</v>
      </c>
      <c r="O325" s="26">
        <f t="shared" si="33"/>
        <v>2019</v>
      </c>
      <c r="P325" s="27" t="str">
        <f>VLOOKUP(N325,'קובץ עזר - לא לגעת'!$C$3:$D$14,2,0)</f>
        <v>נובמבר</v>
      </c>
      <c r="Q325" s="27" t="str">
        <f t="shared" si="34"/>
        <v>נובמבר_2019</v>
      </c>
    </row>
    <row r="326" spans="1:17" x14ac:dyDescent="0.3">
      <c r="A326" s="9">
        <v>324</v>
      </c>
      <c r="B326" s="6">
        <f t="shared" si="35"/>
        <v>43784</v>
      </c>
      <c r="C326" s="7">
        <f>SUMIF('תנועות בנק'!$A:$A,$B326,'תנועות בנק'!E:E)</f>
        <v>0</v>
      </c>
      <c r="D326" s="7">
        <f>SUMIF('תנועות בנק'!$A:$A,$B326,'תנועות בנק'!F:F)</f>
        <v>0</v>
      </c>
      <c r="E326" s="7">
        <f t="shared" si="30"/>
        <v>0</v>
      </c>
      <c r="F326" s="7">
        <f t="shared" si="31"/>
        <v>-50889</v>
      </c>
      <c r="G326" s="7">
        <f>-דשבורד!$F$5</f>
        <v>-20000</v>
      </c>
      <c r="N326" s="26">
        <f t="shared" si="32"/>
        <v>11</v>
      </c>
      <c r="O326" s="26">
        <f t="shared" si="33"/>
        <v>2019</v>
      </c>
      <c r="P326" s="27" t="str">
        <f>VLOOKUP(N326,'קובץ עזר - לא לגעת'!$C$3:$D$14,2,0)</f>
        <v>נובמבר</v>
      </c>
      <c r="Q326" s="27" t="str">
        <f t="shared" si="34"/>
        <v>נובמבר_2019</v>
      </c>
    </row>
    <row r="327" spans="1:17" x14ac:dyDescent="0.3">
      <c r="A327" s="9">
        <v>325</v>
      </c>
      <c r="B327" s="6">
        <f t="shared" si="35"/>
        <v>43785</v>
      </c>
      <c r="C327" s="7">
        <f>SUMIF('תנועות בנק'!$A:$A,$B327,'תנועות בנק'!E:E)</f>
        <v>0</v>
      </c>
      <c r="D327" s="7">
        <f>SUMIF('תנועות בנק'!$A:$A,$B327,'תנועות בנק'!F:F)</f>
        <v>0</v>
      </c>
      <c r="E327" s="7">
        <f t="shared" si="30"/>
        <v>0</v>
      </c>
      <c r="F327" s="7">
        <f t="shared" si="31"/>
        <v>-50889</v>
      </c>
      <c r="G327" s="7">
        <f>-דשבורד!$F$5</f>
        <v>-20000</v>
      </c>
      <c r="N327" s="26">
        <f t="shared" si="32"/>
        <v>11</v>
      </c>
      <c r="O327" s="26">
        <f t="shared" si="33"/>
        <v>2019</v>
      </c>
      <c r="P327" s="27" t="str">
        <f>VLOOKUP(N327,'קובץ עזר - לא לגעת'!$C$3:$D$14,2,0)</f>
        <v>נובמבר</v>
      </c>
      <c r="Q327" s="27" t="str">
        <f t="shared" si="34"/>
        <v>נובמבר_2019</v>
      </c>
    </row>
    <row r="328" spans="1:17" x14ac:dyDescent="0.3">
      <c r="A328" s="9">
        <v>326</v>
      </c>
      <c r="B328" s="6">
        <f t="shared" si="35"/>
        <v>43786</v>
      </c>
      <c r="C328" s="7">
        <f>SUMIF('תנועות בנק'!$A:$A,$B328,'תנועות בנק'!E:E)</f>
        <v>0</v>
      </c>
      <c r="D328" s="7">
        <f>SUMIF('תנועות בנק'!$A:$A,$B328,'תנועות בנק'!F:F)</f>
        <v>0</v>
      </c>
      <c r="E328" s="7">
        <f t="shared" si="30"/>
        <v>0</v>
      </c>
      <c r="F328" s="7">
        <f t="shared" si="31"/>
        <v>-50889</v>
      </c>
      <c r="G328" s="7">
        <f>-דשבורד!$F$5</f>
        <v>-20000</v>
      </c>
      <c r="N328" s="26">
        <f t="shared" si="32"/>
        <v>11</v>
      </c>
      <c r="O328" s="26">
        <f t="shared" si="33"/>
        <v>2019</v>
      </c>
      <c r="P328" s="27" t="str">
        <f>VLOOKUP(N328,'קובץ עזר - לא לגעת'!$C$3:$D$14,2,0)</f>
        <v>נובמבר</v>
      </c>
      <c r="Q328" s="27" t="str">
        <f t="shared" si="34"/>
        <v>נובמבר_2019</v>
      </c>
    </row>
    <row r="329" spans="1:17" x14ac:dyDescent="0.3">
      <c r="A329" s="9">
        <v>327</v>
      </c>
      <c r="B329" s="6">
        <f t="shared" si="35"/>
        <v>43787</v>
      </c>
      <c r="C329" s="7">
        <f>SUMIF('תנועות בנק'!$A:$A,$B329,'תנועות בנק'!E:E)</f>
        <v>0</v>
      </c>
      <c r="D329" s="7">
        <f>SUMIF('תנועות בנק'!$A:$A,$B329,'תנועות בנק'!F:F)</f>
        <v>0</v>
      </c>
      <c r="E329" s="7">
        <f t="shared" si="30"/>
        <v>0</v>
      </c>
      <c r="F329" s="7">
        <f t="shared" si="31"/>
        <v>-50889</v>
      </c>
      <c r="G329" s="7">
        <f>-דשבורד!$F$5</f>
        <v>-20000</v>
      </c>
      <c r="N329" s="26">
        <f t="shared" si="32"/>
        <v>11</v>
      </c>
      <c r="O329" s="26">
        <f t="shared" si="33"/>
        <v>2019</v>
      </c>
      <c r="P329" s="27" t="str">
        <f>VLOOKUP(N329,'קובץ עזר - לא לגעת'!$C$3:$D$14,2,0)</f>
        <v>נובמבר</v>
      </c>
      <c r="Q329" s="27" t="str">
        <f t="shared" si="34"/>
        <v>נובמבר_2019</v>
      </c>
    </row>
    <row r="330" spans="1:17" x14ac:dyDescent="0.3">
      <c r="A330" s="9">
        <v>328</v>
      </c>
      <c r="B330" s="6">
        <f t="shared" si="35"/>
        <v>43788</v>
      </c>
      <c r="C330" s="7">
        <f>SUMIF('תנועות בנק'!$A:$A,$B330,'תנועות בנק'!E:E)</f>
        <v>0</v>
      </c>
      <c r="D330" s="7">
        <f>SUMIF('תנועות בנק'!$A:$A,$B330,'תנועות בנק'!F:F)</f>
        <v>0</v>
      </c>
      <c r="E330" s="7">
        <f t="shared" si="30"/>
        <v>0</v>
      </c>
      <c r="F330" s="7">
        <f t="shared" si="31"/>
        <v>-50889</v>
      </c>
      <c r="G330" s="7">
        <f>-דשבורד!$F$5</f>
        <v>-20000</v>
      </c>
      <c r="N330" s="26">
        <f t="shared" si="32"/>
        <v>11</v>
      </c>
      <c r="O330" s="26">
        <f t="shared" si="33"/>
        <v>2019</v>
      </c>
      <c r="P330" s="27" t="str">
        <f>VLOOKUP(N330,'קובץ עזר - לא לגעת'!$C$3:$D$14,2,0)</f>
        <v>נובמבר</v>
      </c>
      <c r="Q330" s="27" t="str">
        <f t="shared" si="34"/>
        <v>נובמבר_2019</v>
      </c>
    </row>
    <row r="331" spans="1:17" x14ac:dyDescent="0.3">
      <c r="A331" s="9">
        <v>329</v>
      </c>
      <c r="B331" s="6">
        <f t="shared" si="35"/>
        <v>43789</v>
      </c>
      <c r="C331" s="7">
        <f>SUMIF('תנועות בנק'!$A:$A,$B331,'תנועות בנק'!E:E)</f>
        <v>0</v>
      </c>
      <c r="D331" s="7">
        <f>SUMIF('תנועות בנק'!$A:$A,$B331,'תנועות בנק'!F:F)</f>
        <v>0</v>
      </c>
      <c r="E331" s="7">
        <f t="shared" si="30"/>
        <v>0</v>
      </c>
      <c r="F331" s="7">
        <f t="shared" si="31"/>
        <v>-50889</v>
      </c>
      <c r="G331" s="7">
        <f>-דשבורד!$F$5</f>
        <v>-20000</v>
      </c>
      <c r="N331" s="26">
        <f t="shared" si="32"/>
        <v>11</v>
      </c>
      <c r="O331" s="26">
        <f t="shared" si="33"/>
        <v>2019</v>
      </c>
      <c r="P331" s="27" t="str">
        <f>VLOOKUP(N331,'קובץ עזר - לא לגעת'!$C$3:$D$14,2,0)</f>
        <v>נובמבר</v>
      </c>
      <c r="Q331" s="27" t="str">
        <f t="shared" si="34"/>
        <v>נובמבר_2019</v>
      </c>
    </row>
    <row r="332" spans="1:17" x14ac:dyDescent="0.3">
      <c r="A332" s="9">
        <v>330</v>
      </c>
      <c r="B332" s="6">
        <f t="shared" si="35"/>
        <v>43790</v>
      </c>
      <c r="C332" s="7">
        <f>SUMIF('תנועות בנק'!$A:$A,$B332,'תנועות בנק'!E:E)</f>
        <v>0</v>
      </c>
      <c r="D332" s="7">
        <f>SUMIF('תנועות בנק'!$A:$A,$B332,'תנועות בנק'!F:F)</f>
        <v>0</v>
      </c>
      <c r="E332" s="7">
        <f t="shared" si="30"/>
        <v>0</v>
      </c>
      <c r="F332" s="7">
        <f t="shared" si="31"/>
        <v>-50889</v>
      </c>
      <c r="G332" s="7">
        <f>-דשבורד!$F$5</f>
        <v>-20000</v>
      </c>
      <c r="N332" s="26">
        <f t="shared" si="32"/>
        <v>11</v>
      </c>
      <c r="O332" s="26">
        <f t="shared" si="33"/>
        <v>2019</v>
      </c>
      <c r="P332" s="27" t="str">
        <f>VLOOKUP(N332,'קובץ עזר - לא לגעת'!$C$3:$D$14,2,0)</f>
        <v>נובמבר</v>
      </c>
      <c r="Q332" s="27" t="str">
        <f t="shared" si="34"/>
        <v>נובמבר_2019</v>
      </c>
    </row>
    <row r="333" spans="1:17" x14ac:dyDescent="0.3">
      <c r="A333" s="9">
        <v>331</v>
      </c>
      <c r="B333" s="6">
        <f t="shared" si="35"/>
        <v>43791</v>
      </c>
      <c r="C333" s="7">
        <f>SUMIF('תנועות בנק'!$A:$A,$B333,'תנועות בנק'!E:E)</f>
        <v>0</v>
      </c>
      <c r="D333" s="7">
        <f>SUMIF('תנועות בנק'!$A:$A,$B333,'תנועות בנק'!F:F)</f>
        <v>0</v>
      </c>
      <c r="E333" s="7">
        <f t="shared" si="30"/>
        <v>0</v>
      </c>
      <c r="F333" s="7">
        <f t="shared" si="31"/>
        <v>-50889</v>
      </c>
      <c r="G333" s="7">
        <f>-דשבורד!$F$5</f>
        <v>-20000</v>
      </c>
      <c r="N333" s="26">
        <f t="shared" si="32"/>
        <v>11</v>
      </c>
      <c r="O333" s="26">
        <f t="shared" si="33"/>
        <v>2019</v>
      </c>
      <c r="P333" s="27" t="str">
        <f>VLOOKUP(N333,'קובץ עזר - לא לגעת'!$C$3:$D$14,2,0)</f>
        <v>נובמבר</v>
      </c>
      <c r="Q333" s="27" t="str">
        <f t="shared" si="34"/>
        <v>נובמבר_2019</v>
      </c>
    </row>
    <row r="334" spans="1:17" x14ac:dyDescent="0.3">
      <c r="A334" s="9">
        <v>332</v>
      </c>
      <c r="B334" s="6">
        <f t="shared" si="35"/>
        <v>43792</v>
      </c>
      <c r="C334" s="7">
        <f>SUMIF('תנועות בנק'!$A:$A,$B334,'תנועות בנק'!E:E)</f>
        <v>0</v>
      </c>
      <c r="D334" s="7">
        <f>SUMIF('תנועות בנק'!$A:$A,$B334,'תנועות בנק'!F:F)</f>
        <v>0</v>
      </c>
      <c r="E334" s="7">
        <f t="shared" si="30"/>
        <v>0</v>
      </c>
      <c r="F334" s="7">
        <f t="shared" si="31"/>
        <v>-50889</v>
      </c>
      <c r="G334" s="7">
        <f>-דשבורד!$F$5</f>
        <v>-20000</v>
      </c>
      <c r="N334" s="26">
        <f t="shared" si="32"/>
        <v>11</v>
      </c>
      <c r="O334" s="26">
        <f t="shared" si="33"/>
        <v>2019</v>
      </c>
      <c r="P334" s="27" t="str">
        <f>VLOOKUP(N334,'קובץ עזר - לא לגעת'!$C$3:$D$14,2,0)</f>
        <v>נובמבר</v>
      </c>
      <c r="Q334" s="27" t="str">
        <f t="shared" si="34"/>
        <v>נובמבר_2019</v>
      </c>
    </row>
    <row r="335" spans="1:17" x14ac:dyDescent="0.3">
      <c r="A335" s="9">
        <v>333</v>
      </c>
      <c r="B335" s="6">
        <f t="shared" si="35"/>
        <v>43793</v>
      </c>
      <c r="C335" s="7">
        <f>SUMIF('תנועות בנק'!$A:$A,$B335,'תנועות בנק'!E:E)</f>
        <v>0</v>
      </c>
      <c r="D335" s="7">
        <f>SUMIF('תנועות בנק'!$A:$A,$B335,'תנועות בנק'!F:F)</f>
        <v>0</v>
      </c>
      <c r="E335" s="7">
        <f t="shared" si="30"/>
        <v>0</v>
      </c>
      <c r="F335" s="7">
        <f t="shared" si="31"/>
        <v>-50889</v>
      </c>
      <c r="G335" s="7">
        <f>-דשבורד!$F$5</f>
        <v>-20000</v>
      </c>
      <c r="N335" s="26">
        <f t="shared" si="32"/>
        <v>11</v>
      </c>
      <c r="O335" s="26">
        <f t="shared" si="33"/>
        <v>2019</v>
      </c>
      <c r="P335" s="27" t="str">
        <f>VLOOKUP(N335,'קובץ עזר - לא לגעת'!$C$3:$D$14,2,0)</f>
        <v>נובמבר</v>
      </c>
      <c r="Q335" s="27" t="str">
        <f t="shared" si="34"/>
        <v>נובמבר_2019</v>
      </c>
    </row>
    <row r="336" spans="1:17" x14ac:dyDescent="0.3">
      <c r="A336" s="9">
        <v>334</v>
      </c>
      <c r="B336" s="6">
        <f t="shared" si="35"/>
        <v>43794</v>
      </c>
      <c r="C336" s="7">
        <f>SUMIF('תנועות בנק'!$A:$A,$B336,'תנועות בנק'!E:E)</f>
        <v>0</v>
      </c>
      <c r="D336" s="7">
        <f>SUMIF('תנועות בנק'!$A:$A,$B336,'תנועות בנק'!F:F)</f>
        <v>0</v>
      </c>
      <c r="E336" s="7">
        <f t="shared" si="30"/>
        <v>0</v>
      </c>
      <c r="F336" s="7">
        <f t="shared" si="31"/>
        <v>-50889</v>
      </c>
      <c r="G336" s="7">
        <f>-דשבורד!$F$5</f>
        <v>-20000</v>
      </c>
      <c r="N336" s="26">
        <f t="shared" si="32"/>
        <v>11</v>
      </c>
      <c r="O336" s="26">
        <f t="shared" si="33"/>
        <v>2019</v>
      </c>
      <c r="P336" s="27" t="str">
        <f>VLOOKUP(N336,'קובץ עזר - לא לגעת'!$C$3:$D$14,2,0)</f>
        <v>נובמבר</v>
      </c>
      <c r="Q336" s="27" t="str">
        <f t="shared" si="34"/>
        <v>נובמבר_2019</v>
      </c>
    </row>
    <row r="337" spans="1:17" x14ac:dyDescent="0.3">
      <c r="A337" s="9">
        <v>335</v>
      </c>
      <c r="B337" s="6">
        <f t="shared" si="35"/>
        <v>43795</v>
      </c>
      <c r="C337" s="7">
        <f>SUMIF('תנועות בנק'!$A:$A,$B337,'תנועות בנק'!E:E)</f>
        <v>0</v>
      </c>
      <c r="D337" s="7">
        <f>SUMIF('תנועות בנק'!$A:$A,$B337,'תנועות בנק'!F:F)</f>
        <v>0</v>
      </c>
      <c r="E337" s="7">
        <f t="shared" si="30"/>
        <v>0</v>
      </c>
      <c r="F337" s="7">
        <f t="shared" si="31"/>
        <v>-50889</v>
      </c>
      <c r="G337" s="7">
        <f>-דשבורד!$F$5</f>
        <v>-20000</v>
      </c>
      <c r="N337" s="26">
        <f t="shared" si="32"/>
        <v>11</v>
      </c>
      <c r="O337" s="26">
        <f t="shared" si="33"/>
        <v>2019</v>
      </c>
      <c r="P337" s="27" t="str">
        <f>VLOOKUP(N337,'קובץ עזר - לא לגעת'!$C$3:$D$14,2,0)</f>
        <v>נובמבר</v>
      </c>
      <c r="Q337" s="27" t="str">
        <f t="shared" si="34"/>
        <v>נובמבר_2019</v>
      </c>
    </row>
    <row r="338" spans="1:17" x14ac:dyDescent="0.3">
      <c r="A338" s="9">
        <v>336</v>
      </c>
      <c r="B338" s="6">
        <f t="shared" si="35"/>
        <v>43796</v>
      </c>
      <c r="C338" s="7">
        <f>SUMIF('תנועות בנק'!$A:$A,$B338,'תנועות בנק'!E:E)</f>
        <v>0</v>
      </c>
      <c r="D338" s="7">
        <f>SUMIF('תנועות בנק'!$A:$A,$B338,'תנועות בנק'!F:F)</f>
        <v>0</v>
      </c>
      <c r="E338" s="7">
        <f t="shared" si="30"/>
        <v>0</v>
      </c>
      <c r="F338" s="7">
        <f t="shared" si="31"/>
        <v>-50889</v>
      </c>
      <c r="G338" s="7">
        <f>-דשבורד!$F$5</f>
        <v>-20000</v>
      </c>
      <c r="N338" s="26">
        <f t="shared" si="32"/>
        <v>11</v>
      </c>
      <c r="O338" s="26">
        <f t="shared" si="33"/>
        <v>2019</v>
      </c>
      <c r="P338" s="27" t="str">
        <f>VLOOKUP(N338,'קובץ עזר - לא לגעת'!$C$3:$D$14,2,0)</f>
        <v>נובמבר</v>
      </c>
      <c r="Q338" s="27" t="str">
        <f t="shared" si="34"/>
        <v>נובמבר_2019</v>
      </c>
    </row>
    <row r="339" spans="1:17" x14ac:dyDescent="0.3">
      <c r="A339" s="9">
        <v>337</v>
      </c>
      <c r="B339" s="6">
        <f t="shared" si="35"/>
        <v>43797</v>
      </c>
      <c r="C339" s="7">
        <f>SUMIF('תנועות בנק'!$A:$A,$B339,'תנועות בנק'!E:E)</f>
        <v>0</v>
      </c>
      <c r="D339" s="7">
        <f>SUMIF('תנועות בנק'!$A:$A,$B339,'תנועות בנק'!F:F)</f>
        <v>0</v>
      </c>
      <c r="E339" s="7">
        <f t="shared" si="30"/>
        <v>0</v>
      </c>
      <c r="F339" s="7">
        <f t="shared" si="31"/>
        <v>-50889</v>
      </c>
      <c r="G339" s="7">
        <f>-דשבורד!$F$5</f>
        <v>-20000</v>
      </c>
      <c r="N339" s="26">
        <f t="shared" si="32"/>
        <v>11</v>
      </c>
      <c r="O339" s="26">
        <f t="shared" si="33"/>
        <v>2019</v>
      </c>
      <c r="P339" s="27" t="str">
        <f>VLOOKUP(N339,'קובץ עזר - לא לגעת'!$C$3:$D$14,2,0)</f>
        <v>נובמבר</v>
      </c>
      <c r="Q339" s="27" t="str">
        <f t="shared" si="34"/>
        <v>נובמבר_2019</v>
      </c>
    </row>
    <row r="340" spans="1:17" x14ac:dyDescent="0.3">
      <c r="A340" s="9">
        <v>338</v>
      </c>
      <c r="B340" s="6">
        <f t="shared" si="35"/>
        <v>43798</v>
      </c>
      <c r="C340" s="7">
        <f>SUMIF('תנועות בנק'!$A:$A,$B340,'תנועות בנק'!E:E)</f>
        <v>0</v>
      </c>
      <c r="D340" s="7">
        <f>SUMIF('תנועות בנק'!$A:$A,$B340,'תנועות בנק'!F:F)</f>
        <v>0</v>
      </c>
      <c r="E340" s="7">
        <f t="shared" si="30"/>
        <v>0</v>
      </c>
      <c r="F340" s="7">
        <f t="shared" si="31"/>
        <v>-50889</v>
      </c>
      <c r="G340" s="7">
        <f>-דשבורד!$F$5</f>
        <v>-20000</v>
      </c>
      <c r="N340" s="26">
        <f t="shared" si="32"/>
        <v>11</v>
      </c>
      <c r="O340" s="26">
        <f t="shared" si="33"/>
        <v>2019</v>
      </c>
      <c r="P340" s="27" t="str">
        <f>VLOOKUP(N340,'קובץ עזר - לא לגעת'!$C$3:$D$14,2,0)</f>
        <v>נובמבר</v>
      </c>
      <c r="Q340" s="27" t="str">
        <f t="shared" si="34"/>
        <v>נובמבר_2019</v>
      </c>
    </row>
    <row r="341" spans="1:17" x14ac:dyDescent="0.3">
      <c r="A341" s="9">
        <v>339</v>
      </c>
      <c r="B341" s="6">
        <f t="shared" si="35"/>
        <v>43799</v>
      </c>
      <c r="C341" s="7">
        <f>SUMIF('תנועות בנק'!$A:$A,$B341,'תנועות בנק'!E:E)</f>
        <v>0</v>
      </c>
      <c r="D341" s="7">
        <f>SUMIF('תנועות בנק'!$A:$A,$B341,'תנועות בנק'!F:F)</f>
        <v>0</v>
      </c>
      <c r="E341" s="7">
        <f t="shared" si="30"/>
        <v>0</v>
      </c>
      <c r="F341" s="7">
        <f t="shared" si="31"/>
        <v>-50889</v>
      </c>
      <c r="G341" s="7">
        <f>-דשבורד!$F$5</f>
        <v>-20000</v>
      </c>
      <c r="N341" s="26">
        <f t="shared" si="32"/>
        <v>11</v>
      </c>
      <c r="O341" s="26">
        <f t="shared" si="33"/>
        <v>2019</v>
      </c>
      <c r="P341" s="27" t="str">
        <f>VLOOKUP(N341,'קובץ עזר - לא לגעת'!$C$3:$D$14,2,0)</f>
        <v>נובמבר</v>
      </c>
      <c r="Q341" s="27" t="str">
        <f t="shared" si="34"/>
        <v>נובמבר_2019</v>
      </c>
    </row>
    <row r="342" spans="1:17" x14ac:dyDescent="0.3">
      <c r="A342" s="9">
        <v>340</v>
      </c>
      <c r="B342" s="6">
        <f t="shared" si="35"/>
        <v>43800</v>
      </c>
      <c r="C342" s="7">
        <f>SUMIF('תנועות בנק'!$A:$A,$B342,'תנועות בנק'!E:E)</f>
        <v>0</v>
      </c>
      <c r="D342" s="7">
        <f>SUMIF('תנועות בנק'!$A:$A,$B342,'תנועות בנק'!F:F)</f>
        <v>0</v>
      </c>
      <c r="E342" s="7">
        <f t="shared" si="30"/>
        <v>0</v>
      </c>
      <c r="F342" s="7">
        <f t="shared" si="31"/>
        <v>-50889</v>
      </c>
      <c r="G342" s="7">
        <f>-דשבורד!$F$5</f>
        <v>-20000</v>
      </c>
      <c r="N342" s="26">
        <f t="shared" si="32"/>
        <v>12</v>
      </c>
      <c r="O342" s="26">
        <f t="shared" si="33"/>
        <v>2019</v>
      </c>
      <c r="P342" s="27" t="str">
        <f>VLOOKUP(N342,'קובץ עזר - לא לגעת'!$C$3:$D$14,2,0)</f>
        <v>דצמבר</v>
      </c>
      <c r="Q342" s="27" t="str">
        <f t="shared" si="34"/>
        <v>דצמבר_2019</v>
      </c>
    </row>
    <row r="343" spans="1:17" x14ac:dyDescent="0.3">
      <c r="A343" s="9">
        <v>341</v>
      </c>
      <c r="B343" s="6">
        <f t="shared" si="35"/>
        <v>43801</v>
      </c>
      <c r="C343" s="7">
        <f>SUMIF('תנועות בנק'!$A:$A,$B343,'תנועות בנק'!E:E)</f>
        <v>0</v>
      </c>
      <c r="D343" s="7">
        <f>SUMIF('תנועות בנק'!$A:$A,$B343,'תנועות בנק'!F:F)</f>
        <v>0</v>
      </c>
      <c r="E343" s="7">
        <f t="shared" si="30"/>
        <v>0</v>
      </c>
      <c r="F343" s="7">
        <f t="shared" si="31"/>
        <v>-50889</v>
      </c>
      <c r="G343" s="7">
        <f>-דשבורד!$F$5</f>
        <v>-20000</v>
      </c>
      <c r="N343" s="26">
        <f t="shared" si="32"/>
        <v>12</v>
      </c>
      <c r="O343" s="26">
        <f t="shared" si="33"/>
        <v>2019</v>
      </c>
      <c r="P343" s="27" t="str">
        <f>VLOOKUP(N343,'קובץ עזר - לא לגעת'!$C$3:$D$14,2,0)</f>
        <v>דצמבר</v>
      </c>
      <c r="Q343" s="27" t="str">
        <f t="shared" si="34"/>
        <v>דצמבר_2019</v>
      </c>
    </row>
    <row r="344" spans="1:17" x14ac:dyDescent="0.3">
      <c r="A344" s="9">
        <v>342</v>
      </c>
      <c r="B344" s="6">
        <f t="shared" si="35"/>
        <v>43802</v>
      </c>
      <c r="C344" s="7">
        <f>SUMIF('תנועות בנק'!$A:$A,$B344,'תנועות בנק'!E:E)</f>
        <v>0</v>
      </c>
      <c r="D344" s="7">
        <f>SUMIF('תנועות בנק'!$A:$A,$B344,'תנועות בנק'!F:F)</f>
        <v>0</v>
      </c>
      <c r="E344" s="7">
        <f t="shared" si="30"/>
        <v>0</v>
      </c>
      <c r="F344" s="7">
        <f t="shared" si="31"/>
        <v>-50889</v>
      </c>
      <c r="G344" s="7">
        <f>-דשבורד!$F$5</f>
        <v>-20000</v>
      </c>
      <c r="N344" s="26">
        <f t="shared" si="32"/>
        <v>12</v>
      </c>
      <c r="O344" s="26">
        <f t="shared" si="33"/>
        <v>2019</v>
      </c>
      <c r="P344" s="27" t="str">
        <f>VLOOKUP(N344,'קובץ עזר - לא לגעת'!$C$3:$D$14,2,0)</f>
        <v>דצמבר</v>
      </c>
      <c r="Q344" s="27" t="str">
        <f t="shared" si="34"/>
        <v>דצמבר_2019</v>
      </c>
    </row>
    <row r="345" spans="1:17" x14ac:dyDescent="0.3">
      <c r="A345" s="9">
        <v>343</v>
      </c>
      <c r="B345" s="6">
        <f t="shared" si="35"/>
        <v>43803</v>
      </c>
      <c r="C345" s="7">
        <f>SUMIF('תנועות בנק'!$A:$A,$B345,'תנועות בנק'!E:E)</f>
        <v>0</v>
      </c>
      <c r="D345" s="7">
        <f>SUMIF('תנועות בנק'!$A:$A,$B345,'תנועות בנק'!F:F)</f>
        <v>0</v>
      </c>
      <c r="E345" s="7">
        <f t="shared" si="30"/>
        <v>0</v>
      </c>
      <c r="F345" s="7">
        <f t="shared" si="31"/>
        <v>-50889</v>
      </c>
      <c r="G345" s="7">
        <f>-דשבורד!$F$5</f>
        <v>-20000</v>
      </c>
      <c r="N345" s="26">
        <f t="shared" si="32"/>
        <v>12</v>
      </c>
      <c r="O345" s="26">
        <f t="shared" si="33"/>
        <v>2019</v>
      </c>
      <c r="P345" s="27" t="str">
        <f>VLOOKUP(N345,'קובץ עזר - לא לגעת'!$C$3:$D$14,2,0)</f>
        <v>דצמבר</v>
      </c>
      <c r="Q345" s="27" t="str">
        <f t="shared" si="34"/>
        <v>דצמבר_2019</v>
      </c>
    </row>
    <row r="346" spans="1:17" x14ac:dyDescent="0.3">
      <c r="A346" s="9">
        <v>344</v>
      </c>
      <c r="B346" s="6">
        <f t="shared" si="35"/>
        <v>43804</v>
      </c>
      <c r="C346" s="7">
        <f>SUMIF('תנועות בנק'!$A:$A,$B346,'תנועות בנק'!E:E)</f>
        <v>0</v>
      </c>
      <c r="D346" s="7">
        <f>SUMIF('תנועות בנק'!$A:$A,$B346,'תנועות בנק'!F:F)</f>
        <v>8000</v>
      </c>
      <c r="E346" s="7">
        <f t="shared" si="30"/>
        <v>-8000</v>
      </c>
      <c r="F346" s="7">
        <f t="shared" si="31"/>
        <v>-58889</v>
      </c>
      <c r="G346" s="7">
        <f>-דשבורד!$F$5</f>
        <v>-20000</v>
      </c>
      <c r="N346" s="26">
        <f t="shared" si="32"/>
        <v>12</v>
      </c>
      <c r="O346" s="26">
        <f t="shared" si="33"/>
        <v>2019</v>
      </c>
      <c r="P346" s="27" t="str">
        <f>VLOOKUP(N346,'קובץ עזר - לא לגעת'!$C$3:$D$14,2,0)</f>
        <v>דצמבר</v>
      </c>
      <c r="Q346" s="27" t="str">
        <f t="shared" si="34"/>
        <v>דצמבר_2019</v>
      </c>
    </row>
    <row r="347" spans="1:17" x14ac:dyDescent="0.3">
      <c r="A347" s="9">
        <v>345</v>
      </c>
      <c r="B347" s="6">
        <f t="shared" si="35"/>
        <v>43805</v>
      </c>
      <c r="C347" s="7">
        <f>SUMIF('תנועות בנק'!$A:$A,$B347,'תנועות בנק'!E:E)</f>
        <v>0</v>
      </c>
      <c r="D347" s="7">
        <f>SUMIF('תנועות בנק'!$A:$A,$B347,'תנועות בנק'!F:F)</f>
        <v>0</v>
      </c>
      <c r="E347" s="7">
        <f t="shared" si="30"/>
        <v>0</v>
      </c>
      <c r="F347" s="7">
        <f t="shared" si="31"/>
        <v>-58889</v>
      </c>
      <c r="G347" s="7">
        <f>-דשבורד!$F$5</f>
        <v>-20000</v>
      </c>
      <c r="N347" s="26">
        <f t="shared" si="32"/>
        <v>12</v>
      </c>
      <c r="O347" s="26">
        <f t="shared" si="33"/>
        <v>2019</v>
      </c>
      <c r="P347" s="27" t="str">
        <f>VLOOKUP(N347,'קובץ עזר - לא לגעת'!$C$3:$D$14,2,0)</f>
        <v>דצמבר</v>
      </c>
      <c r="Q347" s="27" t="str">
        <f t="shared" si="34"/>
        <v>דצמבר_2019</v>
      </c>
    </row>
    <row r="348" spans="1:17" x14ac:dyDescent="0.3">
      <c r="A348" s="9">
        <v>346</v>
      </c>
      <c r="B348" s="6">
        <f t="shared" si="35"/>
        <v>43806</v>
      </c>
      <c r="C348" s="7">
        <f>SUMIF('תנועות בנק'!$A:$A,$B348,'תנועות בנק'!E:E)</f>
        <v>0</v>
      </c>
      <c r="D348" s="7">
        <f>SUMIF('תנועות בנק'!$A:$A,$B348,'תנועות בנק'!F:F)</f>
        <v>0</v>
      </c>
      <c r="E348" s="7">
        <f t="shared" si="30"/>
        <v>0</v>
      </c>
      <c r="F348" s="7">
        <f t="shared" si="31"/>
        <v>-58889</v>
      </c>
      <c r="G348" s="7">
        <f>-דשבורד!$F$5</f>
        <v>-20000</v>
      </c>
      <c r="N348" s="26">
        <f t="shared" si="32"/>
        <v>12</v>
      </c>
      <c r="O348" s="26">
        <f t="shared" si="33"/>
        <v>2019</v>
      </c>
      <c r="P348" s="27" t="str">
        <f>VLOOKUP(N348,'קובץ עזר - לא לגעת'!$C$3:$D$14,2,0)</f>
        <v>דצמבר</v>
      </c>
      <c r="Q348" s="27" t="str">
        <f t="shared" si="34"/>
        <v>דצמבר_2019</v>
      </c>
    </row>
    <row r="349" spans="1:17" x14ac:dyDescent="0.3">
      <c r="A349" s="9">
        <v>347</v>
      </c>
      <c r="B349" s="6">
        <f t="shared" si="35"/>
        <v>43807</v>
      </c>
      <c r="C349" s="7">
        <f>SUMIF('תנועות בנק'!$A:$A,$B349,'תנועות בנק'!E:E)</f>
        <v>0</v>
      </c>
      <c r="D349" s="7">
        <f>SUMIF('תנועות בנק'!$A:$A,$B349,'תנועות בנק'!F:F)</f>
        <v>0</v>
      </c>
      <c r="E349" s="7">
        <f t="shared" si="30"/>
        <v>0</v>
      </c>
      <c r="F349" s="7">
        <f t="shared" si="31"/>
        <v>-58889</v>
      </c>
      <c r="G349" s="7">
        <f>-דשבורד!$F$5</f>
        <v>-20000</v>
      </c>
      <c r="N349" s="26">
        <f t="shared" si="32"/>
        <v>12</v>
      </c>
      <c r="O349" s="26">
        <f t="shared" si="33"/>
        <v>2019</v>
      </c>
      <c r="P349" s="27" t="str">
        <f>VLOOKUP(N349,'קובץ עזר - לא לגעת'!$C$3:$D$14,2,0)</f>
        <v>דצמבר</v>
      </c>
      <c r="Q349" s="27" t="str">
        <f t="shared" si="34"/>
        <v>דצמבר_2019</v>
      </c>
    </row>
    <row r="350" spans="1:17" x14ac:dyDescent="0.3">
      <c r="A350" s="9">
        <v>348</v>
      </c>
      <c r="B350" s="6">
        <f t="shared" si="35"/>
        <v>43808</v>
      </c>
      <c r="C350" s="7">
        <f>SUMIF('תנועות בנק'!$A:$A,$B350,'תנועות בנק'!E:E)</f>
        <v>0</v>
      </c>
      <c r="D350" s="7">
        <f>SUMIF('תנועות בנק'!$A:$A,$B350,'תנועות בנק'!F:F)</f>
        <v>0</v>
      </c>
      <c r="E350" s="7">
        <f t="shared" si="30"/>
        <v>0</v>
      </c>
      <c r="F350" s="7">
        <f t="shared" si="31"/>
        <v>-58889</v>
      </c>
      <c r="G350" s="7">
        <f>-דשבורד!$F$5</f>
        <v>-20000</v>
      </c>
      <c r="N350" s="26">
        <f t="shared" si="32"/>
        <v>12</v>
      </c>
      <c r="O350" s="26">
        <f t="shared" si="33"/>
        <v>2019</v>
      </c>
      <c r="P350" s="27" t="str">
        <f>VLOOKUP(N350,'קובץ עזר - לא לגעת'!$C$3:$D$14,2,0)</f>
        <v>דצמבר</v>
      </c>
      <c r="Q350" s="27" t="str">
        <f t="shared" si="34"/>
        <v>דצמבר_2019</v>
      </c>
    </row>
    <row r="351" spans="1:17" x14ac:dyDescent="0.3">
      <c r="A351" s="9">
        <v>349</v>
      </c>
      <c r="B351" s="6">
        <f t="shared" si="35"/>
        <v>43809</v>
      </c>
      <c r="C351" s="7">
        <f>SUMIF('תנועות בנק'!$A:$A,$B351,'תנועות בנק'!E:E)</f>
        <v>0</v>
      </c>
      <c r="D351" s="7">
        <f>SUMIF('תנועות בנק'!$A:$A,$B351,'תנועות בנק'!F:F)</f>
        <v>0</v>
      </c>
      <c r="E351" s="7">
        <f t="shared" si="30"/>
        <v>0</v>
      </c>
      <c r="F351" s="7">
        <f t="shared" si="31"/>
        <v>-58889</v>
      </c>
      <c r="G351" s="7">
        <f>-דשבורד!$F$5</f>
        <v>-20000</v>
      </c>
      <c r="N351" s="26">
        <f t="shared" si="32"/>
        <v>12</v>
      </c>
      <c r="O351" s="26">
        <f t="shared" si="33"/>
        <v>2019</v>
      </c>
      <c r="P351" s="27" t="str">
        <f>VLOOKUP(N351,'קובץ עזר - לא לגעת'!$C$3:$D$14,2,0)</f>
        <v>דצמבר</v>
      </c>
      <c r="Q351" s="27" t="str">
        <f t="shared" si="34"/>
        <v>דצמבר_2019</v>
      </c>
    </row>
    <row r="352" spans="1:17" x14ac:dyDescent="0.3">
      <c r="A352" s="9">
        <v>350</v>
      </c>
      <c r="B352" s="6">
        <f t="shared" si="35"/>
        <v>43810</v>
      </c>
      <c r="C352" s="7">
        <f>SUMIF('תנועות בנק'!$A:$A,$B352,'תנועות בנק'!E:E)</f>
        <v>0</v>
      </c>
      <c r="D352" s="7">
        <f>SUMIF('תנועות בנק'!$A:$A,$B352,'תנועות בנק'!F:F)</f>
        <v>0</v>
      </c>
      <c r="E352" s="7">
        <f t="shared" si="30"/>
        <v>0</v>
      </c>
      <c r="F352" s="7">
        <f t="shared" si="31"/>
        <v>-58889</v>
      </c>
      <c r="G352" s="7">
        <f>-דשבורד!$F$5</f>
        <v>-20000</v>
      </c>
      <c r="N352" s="26">
        <f t="shared" si="32"/>
        <v>12</v>
      </c>
      <c r="O352" s="26">
        <f t="shared" si="33"/>
        <v>2019</v>
      </c>
      <c r="P352" s="27" t="str">
        <f>VLOOKUP(N352,'קובץ עזר - לא לגעת'!$C$3:$D$14,2,0)</f>
        <v>דצמבר</v>
      </c>
      <c r="Q352" s="27" t="str">
        <f t="shared" si="34"/>
        <v>דצמבר_2019</v>
      </c>
    </row>
    <row r="353" spans="1:17" x14ac:dyDescent="0.3">
      <c r="A353" s="9">
        <v>351</v>
      </c>
      <c r="B353" s="6">
        <f t="shared" si="35"/>
        <v>43811</v>
      </c>
      <c r="C353" s="7">
        <f>SUMIF('תנועות בנק'!$A:$A,$B353,'תנועות בנק'!E:E)</f>
        <v>0</v>
      </c>
      <c r="D353" s="7">
        <f>SUMIF('תנועות בנק'!$A:$A,$B353,'תנועות בנק'!F:F)</f>
        <v>0</v>
      </c>
      <c r="E353" s="7">
        <f t="shared" si="30"/>
        <v>0</v>
      </c>
      <c r="F353" s="7">
        <f t="shared" si="31"/>
        <v>-58889</v>
      </c>
      <c r="G353" s="7">
        <f>-דשבורד!$F$5</f>
        <v>-20000</v>
      </c>
      <c r="N353" s="26">
        <f t="shared" si="32"/>
        <v>12</v>
      </c>
      <c r="O353" s="26">
        <f t="shared" si="33"/>
        <v>2019</v>
      </c>
      <c r="P353" s="27" t="str">
        <f>VLOOKUP(N353,'קובץ עזר - לא לגעת'!$C$3:$D$14,2,0)</f>
        <v>דצמבר</v>
      </c>
      <c r="Q353" s="27" t="str">
        <f t="shared" si="34"/>
        <v>דצמבר_2019</v>
      </c>
    </row>
    <row r="354" spans="1:17" x14ac:dyDescent="0.3">
      <c r="A354" s="9">
        <v>352</v>
      </c>
      <c r="B354" s="6">
        <f t="shared" si="35"/>
        <v>43812</v>
      </c>
      <c r="C354" s="7">
        <f>SUMIF('תנועות בנק'!$A:$A,$B354,'תנועות בנק'!E:E)</f>
        <v>0</v>
      </c>
      <c r="D354" s="7">
        <f>SUMIF('תנועות בנק'!$A:$A,$B354,'תנועות בנק'!F:F)</f>
        <v>0</v>
      </c>
      <c r="E354" s="7">
        <f t="shared" si="30"/>
        <v>0</v>
      </c>
      <c r="F354" s="7">
        <f t="shared" si="31"/>
        <v>-58889</v>
      </c>
      <c r="G354" s="7">
        <f>-דשבורד!$F$5</f>
        <v>-20000</v>
      </c>
      <c r="N354" s="26">
        <f t="shared" si="32"/>
        <v>12</v>
      </c>
      <c r="O354" s="26">
        <f t="shared" si="33"/>
        <v>2019</v>
      </c>
      <c r="P354" s="27" t="str">
        <f>VLOOKUP(N354,'קובץ עזר - לא לגעת'!$C$3:$D$14,2,0)</f>
        <v>דצמבר</v>
      </c>
      <c r="Q354" s="27" t="str">
        <f t="shared" si="34"/>
        <v>דצמבר_2019</v>
      </c>
    </row>
    <row r="355" spans="1:17" x14ac:dyDescent="0.3">
      <c r="A355" s="9">
        <v>353</v>
      </c>
      <c r="B355" s="6">
        <f t="shared" si="35"/>
        <v>43813</v>
      </c>
      <c r="C355" s="7">
        <f>SUMIF('תנועות בנק'!$A:$A,$B355,'תנועות בנק'!E:E)</f>
        <v>0</v>
      </c>
      <c r="D355" s="7">
        <f>SUMIF('תנועות בנק'!$A:$A,$B355,'תנועות בנק'!F:F)</f>
        <v>0</v>
      </c>
      <c r="E355" s="7">
        <f t="shared" si="30"/>
        <v>0</v>
      </c>
      <c r="F355" s="7">
        <f t="shared" si="31"/>
        <v>-58889</v>
      </c>
      <c r="G355" s="7">
        <f>-דשבורד!$F$5</f>
        <v>-20000</v>
      </c>
      <c r="N355" s="26">
        <f t="shared" si="32"/>
        <v>12</v>
      </c>
      <c r="O355" s="26">
        <f t="shared" si="33"/>
        <v>2019</v>
      </c>
      <c r="P355" s="27" t="str">
        <f>VLOOKUP(N355,'קובץ עזר - לא לגעת'!$C$3:$D$14,2,0)</f>
        <v>דצמבר</v>
      </c>
      <c r="Q355" s="27" t="str">
        <f t="shared" si="34"/>
        <v>דצמבר_2019</v>
      </c>
    </row>
    <row r="356" spans="1:17" x14ac:dyDescent="0.3">
      <c r="A356" s="9">
        <v>354</v>
      </c>
      <c r="B356" s="6">
        <f t="shared" si="35"/>
        <v>43814</v>
      </c>
      <c r="C356" s="7">
        <f>SUMIF('תנועות בנק'!$A:$A,$B356,'תנועות בנק'!E:E)</f>
        <v>0</v>
      </c>
      <c r="D356" s="7">
        <f>SUMIF('תנועות בנק'!$A:$A,$B356,'תנועות בנק'!F:F)</f>
        <v>0</v>
      </c>
      <c r="E356" s="7">
        <f t="shared" si="30"/>
        <v>0</v>
      </c>
      <c r="F356" s="7">
        <f t="shared" si="31"/>
        <v>-58889</v>
      </c>
      <c r="G356" s="7">
        <f>-דשבורד!$F$5</f>
        <v>-20000</v>
      </c>
      <c r="N356" s="26">
        <f t="shared" si="32"/>
        <v>12</v>
      </c>
      <c r="O356" s="26">
        <f t="shared" si="33"/>
        <v>2019</v>
      </c>
      <c r="P356" s="27" t="str">
        <f>VLOOKUP(N356,'קובץ עזר - לא לגעת'!$C$3:$D$14,2,0)</f>
        <v>דצמבר</v>
      </c>
      <c r="Q356" s="27" t="str">
        <f t="shared" si="34"/>
        <v>דצמבר_2019</v>
      </c>
    </row>
    <row r="357" spans="1:17" x14ac:dyDescent="0.3">
      <c r="A357" s="9">
        <v>355</v>
      </c>
      <c r="B357" s="6">
        <f t="shared" si="35"/>
        <v>43815</v>
      </c>
      <c r="C357" s="7">
        <f>SUMIF('תנועות בנק'!$A:$A,$B357,'תנועות בנק'!E:E)</f>
        <v>0</v>
      </c>
      <c r="D357" s="7">
        <f>SUMIF('תנועות בנק'!$A:$A,$B357,'תנועות בנק'!F:F)</f>
        <v>0</v>
      </c>
      <c r="E357" s="7">
        <f t="shared" si="30"/>
        <v>0</v>
      </c>
      <c r="F357" s="7">
        <f t="shared" si="31"/>
        <v>-58889</v>
      </c>
      <c r="G357" s="7">
        <f>-דשבורד!$F$5</f>
        <v>-20000</v>
      </c>
      <c r="N357" s="26">
        <f t="shared" si="32"/>
        <v>12</v>
      </c>
      <c r="O357" s="26">
        <f t="shared" si="33"/>
        <v>2019</v>
      </c>
      <c r="P357" s="27" t="str">
        <f>VLOOKUP(N357,'קובץ עזר - לא לגעת'!$C$3:$D$14,2,0)</f>
        <v>דצמבר</v>
      </c>
      <c r="Q357" s="27" t="str">
        <f t="shared" si="34"/>
        <v>דצמבר_2019</v>
      </c>
    </row>
    <row r="358" spans="1:17" x14ac:dyDescent="0.3">
      <c r="A358" s="9">
        <v>356</v>
      </c>
      <c r="B358" s="6">
        <f t="shared" si="35"/>
        <v>43816</v>
      </c>
      <c r="C358" s="7">
        <f>SUMIF('תנועות בנק'!$A:$A,$B358,'תנועות בנק'!E:E)</f>
        <v>0</v>
      </c>
      <c r="D358" s="7">
        <f>SUMIF('תנועות בנק'!$A:$A,$B358,'תנועות בנק'!F:F)</f>
        <v>0</v>
      </c>
      <c r="E358" s="7">
        <f t="shared" si="30"/>
        <v>0</v>
      </c>
      <c r="F358" s="7">
        <f t="shared" si="31"/>
        <v>-58889</v>
      </c>
      <c r="G358" s="7">
        <f>-דשבורד!$F$5</f>
        <v>-20000</v>
      </c>
      <c r="N358" s="26">
        <f t="shared" si="32"/>
        <v>12</v>
      </c>
      <c r="O358" s="26">
        <f t="shared" si="33"/>
        <v>2019</v>
      </c>
      <c r="P358" s="27" t="str">
        <f>VLOOKUP(N358,'קובץ עזר - לא לגעת'!$C$3:$D$14,2,0)</f>
        <v>דצמבר</v>
      </c>
      <c r="Q358" s="27" t="str">
        <f t="shared" si="34"/>
        <v>דצמבר_2019</v>
      </c>
    </row>
    <row r="359" spans="1:17" x14ac:dyDescent="0.3">
      <c r="A359" s="9">
        <v>357</v>
      </c>
      <c r="B359" s="6">
        <f t="shared" si="35"/>
        <v>43817</v>
      </c>
      <c r="C359" s="7">
        <f>SUMIF('תנועות בנק'!$A:$A,$B359,'תנועות בנק'!E:E)</f>
        <v>0</v>
      </c>
      <c r="D359" s="7">
        <f>SUMIF('תנועות בנק'!$A:$A,$B359,'תנועות בנק'!F:F)</f>
        <v>0</v>
      </c>
      <c r="E359" s="7">
        <f t="shared" si="30"/>
        <v>0</v>
      </c>
      <c r="F359" s="7">
        <f t="shared" si="31"/>
        <v>-58889</v>
      </c>
      <c r="G359" s="7">
        <f>-דשבורד!$F$5</f>
        <v>-20000</v>
      </c>
      <c r="N359" s="26">
        <f t="shared" si="32"/>
        <v>12</v>
      </c>
      <c r="O359" s="26">
        <f t="shared" si="33"/>
        <v>2019</v>
      </c>
      <c r="P359" s="27" t="str">
        <f>VLOOKUP(N359,'קובץ עזר - לא לגעת'!$C$3:$D$14,2,0)</f>
        <v>דצמבר</v>
      </c>
      <c r="Q359" s="27" t="str">
        <f t="shared" si="34"/>
        <v>דצמבר_2019</v>
      </c>
    </row>
    <row r="360" spans="1:17" x14ac:dyDescent="0.3">
      <c r="A360" s="9">
        <v>358</v>
      </c>
      <c r="B360" s="6">
        <f t="shared" si="35"/>
        <v>43818</v>
      </c>
      <c r="C360" s="7">
        <f>SUMIF('תנועות בנק'!$A:$A,$B360,'תנועות בנק'!E:E)</f>
        <v>0</v>
      </c>
      <c r="D360" s="7">
        <f>SUMIF('תנועות בנק'!$A:$A,$B360,'תנועות בנק'!F:F)</f>
        <v>0</v>
      </c>
      <c r="E360" s="7">
        <f t="shared" si="30"/>
        <v>0</v>
      </c>
      <c r="F360" s="7">
        <f t="shared" si="31"/>
        <v>-58889</v>
      </c>
      <c r="G360" s="7">
        <f>-דשבורד!$F$5</f>
        <v>-20000</v>
      </c>
      <c r="N360" s="26">
        <f t="shared" si="32"/>
        <v>12</v>
      </c>
      <c r="O360" s="26">
        <f t="shared" si="33"/>
        <v>2019</v>
      </c>
      <c r="P360" s="27" t="str">
        <f>VLOOKUP(N360,'קובץ עזר - לא לגעת'!$C$3:$D$14,2,0)</f>
        <v>דצמבר</v>
      </c>
      <c r="Q360" s="27" t="str">
        <f t="shared" si="34"/>
        <v>דצמבר_2019</v>
      </c>
    </row>
    <row r="361" spans="1:17" x14ac:dyDescent="0.3">
      <c r="A361" s="9">
        <v>359</v>
      </c>
      <c r="B361" s="6">
        <f t="shared" si="35"/>
        <v>43819</v>
      </c>
      <c r="C361" s="7">
        <f>SUMIF('תנועות בנק'!$A:$A,$B361,'תנועות בנק'!E:E)</f>
        <v>0</v>
      </c>
      <c r="D361" s="7">
        <f>SUMIF('תנועות בנק'!$A:$A,$B361,'תנועות בנק'!F:F)</f>
        <v>0</v>
      </c>
      <c r="E361" s="7">
        <f t="shared" si="30"/>
        <v>0</v>
      </c>
      <c r="F361" s="7">
        <f t="shared" si="31"/>
        <v>-58889</v>
      </c>
      <c r="G361" s="7">
        <f>-דשבורד!$F$5</f>
        <v>-20000</v>
      </c>
      <c r="N361" s="26">
        <f t="shared" si="32"/>
        <v>12</v>
      </c>
      <c r="O361" s="26">
        <f t="shared" si="33"/>
        <v>2019</v>
      </c>
      <c r="P361" s="27" t="str">
        <f>VLOOKUP(N361,'קובץ עזר - לא לגעת'!$C$3:$D$14,2,0)</f>
        <v>דצמבר</v>
      </c>
      <c r="Q361" s="27" t="str">
        <f t="shared" si="34"/>
        <v>דצמבר_2019</v>
      </c>
    </row>
    <row r="362" spans="1:17" x14ac:dyDescent="0.3">
      <c r="A362" s="9">
        <v>360</v>
      </c>
      <c r="B362" s="6">
        <f t="shared" si="35"/>
        <v>43820</v>
      </c>
      <c r="C362" s="7">
        <f>SUMIF('תנועות בנק'!$A:$A,$B362,'תנועות בנק'!E:E)</f>
        <v>0</v>
      </c>
      <c r="D362" s="7">
        <f>SUMIF('תנועות בנק'!$A:$A,$B362,'תנועות בנק'!F:F)</f>
        <v>0</v>
      </c>
      <c r="E362" s="7">
        <f t="shared" si="30"/>
        <v>0</v>
      </c>
      <c r="F362" s="7">
        <f t="shared" si="31"/>
        <v>-58889</v>
      </c>
      <c r="G362" s="7">
        <f>-דשבורד!$F$5</f>
        <v>-20000</v>
      </c>
      <c r="N362" s="26">
        <f t="shared" si="32"/>
        <v>12</v>
      </c>
      <c r="O362" s="26">
        <f t="shared" si="33"/>
        <v>2019</v>
      </c>
      <c r="P362" s="27" t="str">
        <f>VLOOKUP(N362,'קובץ עזר - לא לגעת'!$C$3:$D$14,2,0)</f>
        <v>דצמבר</v>
      </c>
      <c r="Q362" s="27" t="str">
        <f t="shared" si="34"/>
        <v>דצמבר_2019</v>
      </c>
    </row>
    <row r="363" spans="1:17" x14ac:dyDescent="0.3">
      <c r="A363" s="9">
        <v>361</v>
      </c>
      <c r="B363" s="6">
        <f t="shared" si="35"/>
        <v>43821</v>
      </c>
      <c r="C363" s="7">
        <f>SUMIF('תנועות בנק'!$A:$A,$B363,'תנועות בנק'!E:E)</f>
        <v>0</v>
      </c>
      <c r="D363" s="7">
        <f>SUMIF('תנועות בנק'!$A:$A,$B363,'תנועות בנק'!F:F)</f>
        <v>0</v>
      </c>
      <c r="E363" s="7">
        <f t="shared" si="30"/>
        <v>0</v>
      </c>
      <c r="F363" s="7">
        <f t="shared" si="31"/>
        <v>-58889</v>
      </c>
      <c r="G363" s="7">
        <f>-דשבורד!$F$5</f>
        <v>-20000</v>
      </c>
      <c r="N363" s="26">
        <f t="shared" si="32"/>
        <v>12</v>
      </c>
      <c r="O363" s="26">
        <f t="shared" si="33"/>
        <v>2019</v>
      </c>
      <c r="P363" s="27" t="str">
        <f>VLOOKUP(N363,'קובץ עזר - לא לגעת'!$C$3:$D$14,2,0)</f>
        <v>דצמבר</v>
      </c>
      <c r="Q363" s="27" t="str">
        <f t="shared" si="34"/>
        <v>דצמבר_2019</v>
      </c>
    </row>
    <row r="364" spans="1:17" x14ac:dyDescent="0.3">
      <c r="A364" s="9">
        <v>362</v>
      </c>
      <c r="B364" s="6">
        <f t="shared" si="35"/>
        <v>43822</v>
      </c>
      <c r="C364" s="7">
        <f>SUMIF('תנועות בנק'!$A:$A,$B364,'תנועות בנק'!E:E)</f>
        <v>0</v>
      </c>
      <c r="D364" s="7">
        <f>SUMIF('תנועות בנק'!$A:$A,$B364,'תנועות בנק'!F:F)</f>
        <v>0</v>
      </c>
      <c r="E364" s="7">
        <f t="shared" si="30"/>
        <v>0</v>
      </c>
      <c r="F364" s="7">
        <f t="shared" si="31"/>
        <v>-58889</v>
      </c>
      <c r="G364" s="7">
        <f>-דשבורד!$F$5</f>
        <v>-20000</v>
      </c>
      <c r="N364" s="26">
        <f t="shared" si="32"/>
        <v>12</v>
      </c>
      <c r="O364" s="26">
        <f t="shared" si="33"/>
        <v>2019</v>
      </c>
      <c r="P364" s="27" t="str">
        <f>VLOOKUP(N364,'קובץ עזר - לא לגעת'!$C$3:$D$14,2,0)</f>
        <v>דצמבר</v>
      </c>
      <c r="Q364" s="27" t="str">
        <f t="shared" si="34"/>
        <v>דצמבר_2019</v>
      </c>
    </row>
    <row r="365" spans="1:17" x14ac:dyDescent="0.3">
      <c r="A365" s="9">
        <v>363</v>
      </c>
      <c r="B365" s="6">
        <f t="shared" si="35"/>
        <v>43823</v>
      </c>
      <c r="C365" s="7">
        <f>SUMIF('תנועות בנק'!$A:$A,$B365,'תנועות בנק'!E:E)</f>
        <v>0</v>
      </c>
      <c r="D365" s="7">
        <f>SUMIF('תנועות בנק'!$A:$A,$B365,'תנועות בנק'!F:F)</f>
        <v>0</v>
      </c>
      <c r="E365" s="7">
        <f t="shared" si="30"/>
        <v>0</v>
      </c>
      <c r="F365" s="7">
        <f t="shared" si="31"/>
        <v>-58889</v>
      </c>
      <c r="G365" s="7">
        <f>-דשבורד!$F$5</f>
        <v>-20000</v>
      </c>
      <c r="N365" s="26">
        <f t="shared" si="32"/>
        <v>12</v>
      </c>
      <c r="O365" s="26">
        <f t="shared" si="33"/>
        <v>2019</v>
      </c>
      <c r="P365" s="27" t="str">
        <f>VLOOKUP(N365,'קובץ עזר - לא לגעת'!$C$3:$D$14,2,0)</f>
        <v>דצמבר</v>
      </c>
      <c r="Q365" s="27" t="str">
        <f t="shared" si="34"/>
        <v>דצמבר_2019</v>
      </c>
    </row>
    <row r="366" spans="1:17" x14ac:dyDescent="0.3">
      <c r="A366" s="9">
        <v>364</v>
      </c>
      <c r="B366" s="6">
        <f t="shared" si="35"/>
        <v>43824</v>
      </c>
      <c r="C366" s="7">
        <f>SUMIF('תנועות בנק'!$A:$A,$B366,'תנועות בנק'!E:E)</f>
        <v>0</v>
      </c>
      <c r="D366" s="7">
        <f>SUMIF('תנועות בנק'!$A:$A,$B366,'תנועות בנק'!F:F)</f>
        <v>0</v>
      </c>
      <c r="E366" s="7">
        <f t="shared" si="30"/>
        <v>0</v>
      </c>
      <c r="F366" s="7">
        <f t="shared" si="31"/>
        <v>-58889</v>
      </c>
      <c r="G366" s="7">
        <f>-דשבורד!$F$5</f>
        <v>-20000</v>
      </c>
      <c r="N366" s="26">
        <f t="shared" si="32"/>
        <v>12</v>
      </c>
      <c r="O366" s="26">
        <f t="shared" si="33"/>
        <v>2019</v>
      </c>
      <c r="P366" s="27" t="str">
        <f>VLOOKUP(N366,'קובץ עזר - לא לגעת'!$C$3:$D$14,2,0)</f>
        <v>דצמבר</v>
      </c>
      <c r="Q366" s="27" t="str">
        <f t="shared" si="34"/>
        <v>דצמבר_2019</v>
      </c>
    </row>
    <row r="367" spans="1:17" x14ac:dyDescent="0.3">
      <c r="A367" s="9">
        <v>365</v>
      </c>
      <c r="B367" s="6">
        <f t="shared" si="35"/>
        <v>43825</v>
      </c>
      <c r="C367" s="7">
        <f>SUMIF('תנועות בנק'!$A:$A,$B367,'תנועות בנק'!E:E)</f>
        <v>0</v>
      </c>
      <c r="D367" s="7">
        <f>SUMIF('תנועות בנק'!$A:$A,$B367,'תנועות בנק'!F:F)</f>
        <v>0</v>
      </c>
      <c r="E367" s="7">
        <f t="shared" si="30"/>
        <v>0</v>
      </c>
      <c r="F367" s="7">
        <f t="shared" si="31"/>
        <v>-58889</v>
      </c>
      <c r="G367" s="7">
        <f>-דשבורד!$F$5</f>
        <v>-20000</v>
      </c>
      <c r="N367" s="26">
        <f t="shared" si="32"/>
        <v>12</v>
      </c>
      <c r="O367" s="26">
        <f t="shared" si="33"/>
        <v>2019</v>
      </c>
      <c r="P367" s="27" t="str">
        <f>VLOOKUP(N367,'קובץ עזר - לא לגעת'!$C$3:$D$14,2,0)</f>
        <v>דצמבר</v>
      </c>
      <c r="Q367" s="27" t="str">
        <f t="shared" si="34"/>
        <v>דצמבר_2019</v>
      </c>
    </row>
    <row r="368" spans="1:17" x14ac:dyDescent="0.3">
      <c r="A368" s="9">
        <v>366</v>
      </c>
      <c r="B368" s="6">
        <f t="shared" si="35"/>
        <v>43826</v>
      </c>
      <c r="C368" s="7">
        <f>SUMIF('תנועות בנק'!$A:$A,$B368,'תנועות בנק'!E:E)</f>
        <v>0</v>
      </c>
      <c r="D368" s="7">
        <f>SUMIF('תנועות בנק'!$A:$A,$B368,'תנועות בנק'!F:F)</f>
        <v>0</v>
      </c>
      <c r="E368" s="7">
        <f t="shared" si="30"/>
        <v>0</v>
      </c>
      <c r="F368" s="7">
        <f t="shared" si="31"/>
        <v>-58889</v>
      </c>
      <c r="G368" s="7">
        <f>-דשבורד!$F$5</f>
        <v>-20000</v>
      </c>
      <c r="N368" s="26">
        <f t="shared" si="32"/>
        <v>12</v>
      </c>
      <c r="O368" s="26">
        <f t="shared" si="33"/>
        <v>2019</v>
      </c>
      <c r="P368" s="27" t="str">
        <f>VLOOKUP(N368,'קובץ עזר - לא לגעת'!$C$3:$D$14,2,0)</f>
        <v>דצמבר</v>
      </c>
      <c r="Q368" s="27" t="str">
        <f t="shared" si="34"/>
        <v>דצמבר_2019</v>
      </c>
    </row>
    <row r="369" spans="1:17" x14ac:dyDescent="0.3">
      <c r="A369" s="9">
        <v>367</v>
      </c>
      <c r="B369" s="6">
        <f t="shared" si="35"/>
        <v>43827</v>
      </c>
      <c r="C369" s="7">
        <f>SUMIF('תנועות בנק'!$A:$A,$B369,'תנועות בנק'!E:E)</f>
        <v>0</v>
      </c>
      <c r="D369" s="7">
        <f>SUMIF('תנועות בנק'!$A:$A,$B369,'תנועות בנק'!F:F)</f>
        <v>0</v>
      </c>
      <c r="E369" s="7">
        <f t="shared" si="30"/>
        <v>0</v>
      </c>
      <c r="F369" s="7">
        <f t="shared" si="31"/>
        <v>-58889</v>
      </c>
      <c r="G369" s="7">
        <f>-דשבורד!$F$5</f>
        <v>-20000</v>
      </c>
      <c r="N369" s="26">
        <f t="shared" si="32"/>
        <v>12</v>
      </c>
      <c r="O369" s="26">
        <f t="shared" si="33"/>
        <v>2019</v>
      </c>
      <c r="P369" s="27" t="str">
        <f>VLOOKUP(N369,'קובץ עזר - לא לגעת'!$C$3:$D$14,2,0)</f>
        <v>דצמבר</v>
      </c>
      <c r="Q369" s="27" t="str">
        <f t="shared" si="34"/>
        <v>דצמבר_2019</v>
      </c>
    </row>
    <row r="370" spans="1:17" x14ac:dyDescent="0.3">
      <c r="A370" s="9">
        <v>368</v>
      </c>
      <c r="B370" s="6">
        <f t="shared" si="35"/>
        <v>43828</v>
      </c>
      <c r="C370" s="7">
        <f>SUMIF('תנועות בנק'!$A:$A,$B370,'תנועות בנק'!E:E)</f>
        <v>0</v>
      </c>
      <c r="D370" s="7">
        <f>SUMIF('תנועות בנק'!$A:$A,$B370,'תנועות בנק'!F:F)</f>
        <v>0</v>
      </c>
      <c r="E370" s="7">
        <f t="shared" si="30"/>
        <v>0</v>
      </c>
      <c r="F370" s="7">
        <f t="shared" si="31"/>
        <v>-58889</v>
      </c>
      <c r="G370" s="7">
        <f>-דשבורד!$F$5</f>
        <v>-20000</v>
      </c>
      <c r="N370" s="26">
        <f t="shared" si="32"/>
        <v>12</v>
      </c>
      <c r="O370" s="26">
        <f t="shared" si="33"/>
        <v>2019</v>
      </c>
      <c r="P370" s="27" t="str">
        <f>VLOOKUP(N370,'קובץ עזר - לא לגעת'!$C$3:$D$14,2,0)</f>
        <v>דצמבר</v>
      </c>
      <c r="Q370" s="27" t="str">
        <f t="shared" si="34"/>
        <v>דצמבר_2019</v>
      </c>
    </row>
    <row r="371" spans="1:17" x14ac:dyDescent="0.3">
      <c r="A371" s="9">
        <v>369</v>
      </c>
      <c r="B371" s="6">
        <f t="shared" si="35"/>
        <v>43829</v>
      </c>
      <c r="C371" s="7">
        <f>SUMIF('תנועות בנק'!$A:$A,$B371,'תנועות בנק'!E:E)</f>
        <v>0</v>
      </c>
      <c r="D371" s="7">
        <f>SUMIF('תנועות בנק'!$A:$A,$B371,'תנועות בנק'!F:F)</f>
        <v>0</v>
      </c>
      <c r="E371" s="7">
        <f t="shared" si="30"/>
        <v>0</v>
      </c>
      <c r="F371" s="7">
        <f t="shared" si="31"/>
        <v>-58889</v>
      </c>
      <c r="G371" s="7">
        <f>-דשבורד!$F$5</f>
        <v>-20000</v>
      </c>
      <c r="N371" s="26">
        <f t="shared" si="32"/>
        <v>12</v>
      </c>
      <c r="O371" s="26">
        <f t="shared" si="33"/>
        <v>2019</v>
      </c>
      <c r="P371" s="27" t="str">
        <f>VLOOKUP(N371,'קובץ עזר - לא לגעת'!$C$3:$D$14,2,0)</f>
        <v>דצמבר</v>
      </c>
      <c r="Q371" s="27" t="str">
        <f t="shared" si="34"/>
        <v>דצמבר_2019</v>
      </c>
    </row>
    <row r="372" spans="1:17" x14ac:dyDescent="0.3">
      <c r="A372" s="9">
        <v>370</v>
      </c>
      <c r="B372" s="6">
        <f t="shared" si="35"/>
        <v>43830</v>
      </c>
      <c r="C372" s="7">
        <f>SUMIF('תנועות בנק'!$A:$A,$B372,'תנועות בנק'!E:E)</f>
        <v>0</v>
      </c>
      <c r="D372" s="7">
        <f>SUMIF('תנועות בנק'!$A:$A,$B372,'תנועות בנק'!F:F)</f>
        <v>0</v>
      </c>
      <c r="E372" s="7">
        <f t="shared" si="30"/>
        <v>0</v>
      </c>
      <c r="F372" s="7">
        <f t="shared" si="31"/>
        <v>-58889</v>
      </c>
      <c r="G372" s="7">
        <f>-דשבורד!$F$5</f>
        <v>-20000</v>
      </c>
      <c r="N372" s="26">
        <f t="shared" si="32"/>
        <v>12</v>
      </c>
      <c r="O372" s="26">
        <f t="shared" si="33"/>
        <v>2019</v>
      </c>
      <c r="P372" s="27" t="str">
        <f>VLOOKUP(N372,'קובץ עזר - לא לגעת'!$C$3:$D$14,2,0)</f>
        <v>דצמבר</v>
      </c>
      <c r="Q372" s="27" t="str">
        <f t="shared" si="34"/>
        <v>דצמבר_2019</v>
      </c>
    </row>
    <row r="373" spans="1:17" x14ac:dyDescent="0.3">
      <c r="A373" s="9">
        <v>371</v>
      </c>
      <c r="B373" s="6">
        <f t="shared" si="35"/>
        <v>43831</v>
      </c>
      <c r="C373" s="7">
        <f>SUMIF('תנועות בנק'!$A:$A,$B373,'תנועות בנק'!E:E)</f>
        <v>0</v>
      </c>
      <c r="D373" s="7">
        <f>SUMIF('תנועות בנק'!$A:$A,$B373,'תנועות בנק'!F:F)</f>
        <v>0</v>
      </c>
      <c r="E373" s="7">
        <f t="shared" si="30"/>
        <v>0</v>
      </c>
      <c r="F373" s="7">
        <f t="shared" si="31"/>
        <v>-58889</v>
      </c>
      <c r="G373" s="7">
        <f>-דשבורד!$F$5</f>
        <v>-20000</v>
      </c>
      <c r="N373" s="26">
        <f t="shared" si="32"/>
        <v>1</v>
      </c>
      <c r="O373" s="26">
        <f t="shared" si="33"/>
        <v>2020</v>
      </c>
      <c r="P373" s="27" t="str">
        <f>VLOOKUP(N373,'קובץ עזר - לא לגעת'!$C$3:$D$14,2,0)</f>
        <v>ינואר</v>
      </c>
      <c r="Q373" s="27" t="str">
        <f t="shared" si="34"/>
        <v>ינואר_2020</v>
      </c>
    </row>
    <row r="374" spans="1:17" x14ac:dyDescent="0.3">
      <c r="A374" s="9">
        <v>372</v>
      </c>
      <c r="B374" s="6">
        <f t="shared" si="35"/>
        <v>43832</v>
      </c>
      <c r="C374" s="7">
        <f>SUMIF('תנועות בנק'!$A:$A,$B374,'תנועות בנק'!E:E)</f>
        <v>0</v>
      </c>
      <c r="D374" s="7">
        <f>SUMIF('תנועות בנק'!$A:$A,$B374,'תנועות בנק'!F:F)</f>
        <v>0</v>
      </c>
      <c r="E374" s="7">
        <f t="shared" si="30"/>
        <v>0</v>
      </c>
      <c r="F374" s="7">
        <f t="shared" si="31"/>
        <v>-58889</v>
      </c>
      <c r="G374" s="7">
        <f>-דשבורד!$F$5</f>
        <v>-20000</v>
      </c>
      <c r="N374" s="26">
        <f t="shared" si="32"/>
        <v>1</v>
      </c>
      <c r="O374" s="26">
        <f t="shared" si="33"/>
        <v>2020</v>
      </c>
      <c r="P374" s="27" t="str">
        <f>VLOOKUP(N374,'קובץ עזר - לא לגעת'!$C$3:$D$14,2,0)</f>
        <v>ינואר</v>
      </c>
      <c r="Q374" s="27" t="str">
        <f t="shared" si="34"/>
        <v>ינואר_2020</v>
      </c>
    </row>
    <row r="375" spans="1:17" x14ac:dyDescent="0.3">
      <c r="A375" s="9">
        <v>373</v>
      </c>
      <c r="B375" s="6">
        <f t="shared" si="35"/>
        <v>43833</v>
      </c>
      <c r="C375" s="7">
        <f>SUMIF('תנועות בנק'!$A:$A,$B375,'תנועות בנק'!E:E)</f>
        <v>0</v>
      </c>
      <c r="D375" s="7">
        <f>SUMIF('תנועות בנק'!$A:$A,$B375,'תנועות בנק'!F:F)</f>
        <v>0</v>
      </c>
      <c r="E375" s="7">
        <f t="shared" si="30"/>
        <v>0</v>
      </c>
      <c r="F375" s="7">
        <f t="shared" si="31"/>
        <v>-58889</v>
      </c>
      <c r="G375" s="7">
        <f>-דשבורד!$F$5</f>
        <v>-20000</v>
      </c>
      <c r="N375" s="26">
        <f t="shared" si="32"/>
        <v>1</v>
      </c>
      <c r="O375" s="26">
        <f t="shared" si="33"/>
        <v>2020</v>
      </c>
      <c r="P375" s="27" t="str">
        <f>VLOOKUP(N375,'קובץ עזר - לא לגעת'!$C$3:$D$14,2,0)</f>
        <v>ינואר</v>
      </c>
      <c r="Q375" s="27" t="str">
        <f t="shared" si="34"/>
        <v>ינואר_2020</v>
      </c>
    </row>
    <row r="376" spans="1:17" x14ac:dyDescent="0.3">
      <c r="A376" s="9">
        <v>374</v>
      </c>
      <c r="B376" s="6">
        <f t="shared" si="35"/>
        <v>43834</v>
      </c>
      <c r="C376" s="7">
        <f>SUMIF('תנועות בנק'!$A:$A,$B376,'תנועות בנק'!E:E)</f>
        <v>0</v>
      </c>
      <c r="D376" s="7">
        <f>SUMIF('תנועות בנק'!$A:$A,$B376,'תנועות בנק'!F:F)</f>
        <v>0</v>
      </c>
      <c r="E376" s="7">
        <f t="shared" si="30"/>
        <v>0</v>
      </c>
      <c r="F376" s="7">
        <f t="shared" si="31"/>
        <v>-58889</v>
      </c>
      <c r="G376" s="7">
        <f>-דשבורד!$F$5</f>
        <v>-20000</v>
      </c>
      <c r="N376" s="26">
        <f t="shared" si="32"/>
        <v>1</v>
      </c>
      <c r="O376" s="26">
        <f t="shared" si="33"/>
        <v>2020</v>
      </c>
      <c r="P376" s="27" t="str">
        <f>VLOOKUP(N376,'קובץ עזר - לא לגעת'!$C$3:$D$14,2,0)</f>
        <v>ינואר</v>
      </c>
      <c r="Q376" s="27" t="str">
        <f t="shared" si="34"/>
        <v>ינואר_2020</v>
      </c>
    </row>
    <row r="377" spans="1:17" x14ac:dyDescent="0.3">
      <c r="A377" s="9">
        <v>375</v>
      </c>
      <c r="B377" s="6">
        <f t="shared" si="35"/>
        <v>43835</v>
      </c>
      <c r="C377" s="7">
        <f>SUMIF('תנועות בנק'!$A:$A,$B377,'תנועות בנק'!E:E)</f>
        <v>0</v>
      </c>
      <c r="D377" s="7">
        <f>SUMIF('תנועות בנק'!$A:$A,$B377,'תנועות בנק'!F:F)</f>
        <v>0</v>
      </c>
      <c r="E377" s="7">
        <f t="shared" si="30"/>
        <v>0</v>
      </c>
      <c r="F377" s="7">
        <f t="shared" si="31"/>
        <v>-58889</v>
      </c>
      <c r="G377" s="7">
        <f>-דשבורד!$F$5</f>
        <v>-20000</v>
      </c>
      <c r="N377" s="26">
        <f t="shared" si="32"/>
        <v>1</v>
      </c>
      <c r="O377" s="26">
        <f t="shared" si="33"/>
        <v>2020</v>
      </c>
      <c r="P377" s="27" t="str">
        <f>VLOOKUP(N377,'קובץ עזר - לא לגעת'!$C$3:$D$14,2,0)</f>
        <v>ינואר</v>
      </c>
      <c r="Q377" s="27" t="str">
        <f t="shared" si="34"/>
        <v>ינואר_2020</v>
      </c>
    </row>
    <row r="378" spans="1:17" x14ac:dyDescent="0.3">
      <c r="A378" s="9">
        <v>376</v>
      </c>
      <c r="B378" s="6">
        <f t="shared" si="35"/>
        <v>43836</v>
      </c>
      <c r="C378" s="7">
        <f>SUMIF('תנועות בנק'!$A:$A,$B378,'תנועות בנק'!E:E)</f>
        <v>0</v>
      </c>
      <c r="D378" s="7">
        <f>SUMIF('תנועות בנק'!$A:$A,$B378,'תנועות בנק'!F:F)</f>
        <v>0</v>
      </c>
      <c r="E378" s="7">
        <f t="shared" si="30"/>
        <v>0</v>
      </c>
      <c r="F378" s="7">
        <f t="shared" si="31"/>
        <v>-58889</v>
      </c>
      <c r="G378" s="7">
        <f>-דשבורד!$F$5</f>
        <v>-20000</v>
      </c>
      <c r="N378" s="26">
        <f t="shared" si="32"/>
        <v>1</v>
      </c>
      <c r="O378" s="26">
        <f t="shared" si="33"/>
        <v>2020</v>
      </c>
      <c r="P378" s="27" t="str">
        <f>VLOOKUP(N378,'קובץ עזר - לא לגעת'!$C$3:$D$14,2,0)</f>
        <v>ינואר</v>
      </c>
      <c r="Q378" s="27" t="str">
        <f t="shared" si="34"/>
        <v>ינואר_2020</v>
      </c>
    </row>
    <row r="379" spans="1:17" x14ac:dyDescent="0.3">
      <c r="A379" s="9">
        <v>377</v>
      </c>
      <c r="B379" s="6">
        <f t="shared" si="35"/>
        <v>43837</v>
      </c>
      <c r="C379" s="7">
        <f>SUMIF('תנועות בנק'!$A:$A,$B379,'תנועות בנק'!E:E)</f>
        <v>0</v>
      </c>
      <c r="D379" s="7">
        <f>SUMIF('תנועות בנק'!$A:$A,$B379,'תנועות בנק'!F:F)</f>
        <v>0</v>
      </c>
      <c r="E379" s="7">
        <f t="shared" si="30"/>
        <v>0</v>
      </c>
      <c r="F379" s="7">
        <f t="shared" si="31"/>
        <v>-58889</v>
      </c>
      <c r="G379" s="7">
        <f>-דשבורד!$F$5</f>
        <v>-20000</v>
      </c>
      <c r="N379" s="26">
        <f t="shared" si="32"/>
        <v>1</v>
      </c>
      <c r="O379" s="26">
        <f t="shared" si="33"/>
        <v>2020</v>
      </c>
      <c r="P379" s="27" t="str">
        <f>VLOOKUP(N379,'קובץ עזר - לא לגעת'!$C$3:$D$14,2,0)</f>
        <v>ינואר</v>
      </c>
      <c r="Q379" s="27" t="str">
        <f t="shared" si="34"/>
        <v>ינואר_2020</v>
      </c>
    </row>
    <row r="380" spans="1:17" x14ac:dyDescent="0.3">
      <c r="A380" s="9">
        <v>378</v>
      </c>
      <c r="B380" s="6">
        <f t="shared" si="35"/>
        <v>43838</v>
      </c>
      <c r="C380" s="7">
        <f>SUMIF('תנועות בנק'!$A:$A,$B380,'תנועות בנק'!E:E)</f>
        <v>0</v>
      </c>
      <c r="D380" s="7">
        <f>SUMIF('תנועות בנק'!$A:$A,$B380,'תנועות בנק'!F:F)</f>
        <v>0</v>
      </c>
      <c r="E380" s="7">
        <f t="shared" si="30"/>
        <v>0</v>
      </c>
      <c r="F380" s="7">
        <f t="shared" si="31"/>
        <v>-58889</v>
      </c>
      <c r="G380" s="7">
        <f>-דשבורד!$F$5</f>
        <v>-20000</v>
      </c>
      <c r="N380" s="26">
        <f t="shared" si="32"/>
        <v>1</v>
      </c>
      <c r="O380" s="26">
        <f t="shared" si="33"/>
        <v>2020</v>
      </c>
      <c r="P380" s="27" t="str">
        <f>VLOOKUP(N380,'קובץ עזר - לא לגעת'!$C$3:$D$14,2,0)</f>
        <v>ינואר</v>
      </c>
      <c r="Q380" s="27" t="str">
        <f t="shared" si="34"/>
        <v>ינואר_2020</v>
      </c>
    </row>
    <row r="381" spans="1:17" x14ac:dyDescent="0.3">
      <c r="A381" s="9">
        <v>379</v>
      </c>
      <c r="B381" s="6">
        <f t="shared" si="35"/>
        <v>43839</v>
      </c>
      <c r="C381" s="7">
        <f>SUMIF('תנועות בנק'!$A:$A,$B381,'תנועות בנק'!E:E)</f>
        <v>0</v>
      </c>
      <c r="D381" s="7">
        <f>SUMIF('תנועות בנק'!$A:$A,$B381,'תנועות בנק'!F:F)</f>
        <v>0</v>
      </c>
      <c r="E381" s="7">
        <f t="shared" si="30"/>
        <v>0</v>
      </c>
      <c r="F381" s="7">
        <f t="shared" si="31"/>
        <v>-58889</v>
      </c>
      <c r="G381" s="7">
        <f>-דשבורד!$F$5</f>
        <v>-20000</v>
      </c>
      <c r="N381" s="26">
        <f t="shared" si="32"/>
        <v>1</v>
      </c>
      <c r="O381" s="26">
        <f t="shared" si="33"/>
        <v>2020</v>
      </c>
      <c r="P381" s="27" t="str">
        <f>VLOOKUP(N381,'קובץ עזר - לא לגעת'!$C$3:$D$14,2,0)</f>
        <v>ינואר</v>
      </c>
      <c r="Q381" s="27" t="str">
        <f t="shared" si="34"/>
        <v>ינואר_2020</v>
      </c>
    </row>
    <row r="382" spans="1:17" x14ac:dyDescent="0.3">
      <c r="A382" s="9">
        <v>380</v>
      </c>
      <c r="B382" s="6">
        <f t="shared" si="35"/>
        <v>43840</v>
      </c>
      <c r="C382" s="7">
        <f>SUMIF('תנועות בנק'!$A:$A,$B382,'תנועות בנק'!E:E)</f>
        <v>0</v>
      </c>
      <c r="D382" s="7">
        <f>SUMIF('תנועות בנק'!$A:$A,$B382,'תנועות בנק'!F:F)</f>
        <v>0</v>
      </c>
      <c r="E382" s="7">
        <f t="shared" si="30"/>
        <v>0</v>
      </c>
      <c r="F382" s="7">
        <f t="shared" si="31"/>
        <v>-58889</v>
      </c>
      <c r="G382" s="7">
        <f>-דשבורד!$F$5</f>
        <v>-20000</v>
      </c>
      <c r="N382" s="26">
        <f t="shared" si="32"/>
        <v>1</v>
      </c>
      <c r="O382" s="26">
        <f t="shared" si="33"/>
        <v>2020</v>
      </c>
      <c r="P382" s="27" t="str">
        <f>VLOOKUP(N382,'קובץ עזר - לא לגעת'!$C$3:$D$14,2,0)</f>
        <v>ינואר</v>
      </c>
      <c r="Q382" s="27" t="str">
        <f t="shared" si="34"/>
        <v>ינואר_2020</v>
      </c>
    </row>
    <row r="383" spans="1:17" x14ac:dyDescent="0.3">
      <c r="A383" s="9">
        <v>381</v>
      </c>
      <c r="B383" s="6">
        <f t="shared" si="35"/>
        <v>43841</v>
      </c>
      <c r="C383" s="7">
        <f>SUMIF('תנועות בנק'!$A:$A,$B383,'תנועות בנק'!E:E)</f>
        <v>0</v>
      </c>
      <c r="D383" s="7">
        <f>SUMIF('תנועות בנק'!$A:$A,$B383,'תנועות בנק'!F:F)</f>
        <v>0</v>
      </c>
      <c r="E383" s="7">
        <f t="shared" si="30"/>
        <v>0</v>
      </c>
      <c r="F383" s="7">
        <f t="shared" si="31"/>
        <v>-58889</v>
      </c>
      <c r="G383" s="7">
        <f>-דשבורד!$F$5</f>
        <v>-20000</v>
      </c>
      <c r="N383" s="26">
        <f t="shared" si="32"/>
        <v>1</v>
      </c>
      <c r="O383" s="26">
        <f t="shared" si="33"/>
        <v>2020</v>
      </c>
      <c r="P383" s="27" t="str">
        <f>VLOOKUP(N383,'קובץ עזר - לא לגעת'!$C$3:$D$14,2,0)</f>
        <v>ינואר</v>
      </c>
      <c r="Q383" s="27" t="str">
        <f t="shared" si="34"/>
        <v>ינואר_2020</v>
      </c>
    </row>
    <row r="384" spans="1:17" x14ac:dyDescent="0.3">
      <c r="A384" s="9">
        <v>382</v>
      </c>
      <c r="B384" s="6">
        <f t="shared" si="35"/>
        <v>43842</v>
      </c>
      <c r="C384" s="7">
        <f>SUMIF('תנועות בנק'!$A:$A,$B384,'תנועות בנק'!E:E)</f>
        <v>0</v>
      </c>
      <c r="D384" s="7">
        <f>SUMIF('תנועות בנק'!$A:$A,$B384,'תנועות בנק'!F:F)</f>
        <v>0</v>
      </c>
      <c r="E384" s="7">
        <f t="shared" si="30"/>
        <v>0</v>
      </c>
      <c r="F384" s="7">
        <f t="shared" si="31"/>
        <v>-58889</v>
      </c>
      <c r="G384" s="7">
        <f>-דשבורד!$F$5</f>
        <v>-20000</v>
      </c>
      <c r="N384" s="26">
        <f t="shared" si="32"/>
        <v>1</v>
      </c>
      <c r="O384" s="26">
        <f t="shared" si="33"/>
        <v>2020</v>
      </c>
      <c r="P384" s="27" t="str">
        <f>VLOOKUP(N384,'קובץ עזר - לא לגעת'!$C$3:$D$14,2,0)</f>
        <v>ינואר</v>
      </c>
      <c r="Q384" s="27" t="str">
        <f t="shared" si="34"/>
        <v>ינואר_2020</v>
      </c>
    </row>
    <row r="385" spans="1:17" x14ac:dyDescent="0.3">
      <c r="A385" s="9">
        <v>383</v>
      </c>
      <c r="B385" s="6">
        <f t="shared" si="35"/>
        <v>43843</v>
      </c>
      <c r="C385" s="7">
        <f>SUMIF('תנועות בנק'!$A:$A,$B385,'תנועות בנק'!E:E)</f>
        <v>0</v>
      </c>
      <c r="D385" s="7">
        <f>SUMIF('תנועות בנק'!$A:$A,$B385,'תנועות בנק'!F:F)</f>
        <v>0</v>
      </c>
      <c r="E385" s="7">
        <f t="shared" si="30"/>
        <v>0</v>
      </c>
      <c r="F385" s="7">
        <f t="shared" si="31"/>
        <v>-58889</v>
      </c>
      <c r="G385" s="7">
        <f>-דשבורד!$F$5</f>
        <v>-20000</v>
      </c>
      <c r="N385" s="26">
        <f t="shared" si="32"/>
        <v>1</v>
      </c>
      <c r="O385" s="26">
        <f t="shared" si="33"/>
        <v>2020</v>
      </c>
      <c r="P385" s="27" t="str">
        <f>VLOOKUP(N385,'קובץ עזר - לא לגעת'!$C$3:$D$14,2,0)</f>
        <v>ינואר</v>
      </c>
      <c r="Q385" s="27" t="str">
        <f t="shared" si="34"/>
        <v>ינואר_2020</v>
      </c>
    </row>
    <row r="386" spans="1:17" x14ac:dyDescent="0.3">
      <c r="A386" s="9">
        <v>384</v>
      </c>
      <c r="B386" s="6">
        <f t="shared" si="35"/>
        <v>43844</v>
      </c>
      <c r="C386" s="7">
        <f>SUMIF('תנועות בנק'!$A:$A,$B386,'תנועות בנק'!E:E)</f>
        <v>0</v>
      </c>
      <c r="D386" s="7">
        <f>SUMIF('תנועות בנק'!$A:$A,$B386,'תנועות בנק'!F:F)</f>
        <v>0</v>
      </c>
      <c r="E386" s="7">
        <f t="shared" si="30"/>
        <v>0</v>
      </c>
      <c r="F386" s="7">
        <f t="shared" si="31"/>
        <v>-58889</v>
      </c>
      <c r="G386" s="7">
        <f>-דשבורד!$F$5</f>
        <v>-20000</v>
      </c>
      <c r="N386" s="26">
        <f t="shared" si="32"/>
        <v>1</v>
      </c>
      <c r="O386" s="26">
        <f t="shared" si="33"/>
        <v>2020</v>
      </c>
      <c r="P386" s="27" t="str">
        <f>VLOOKUP(N386,'קובץ עזר - לא לגעת'!$C$3:$D$14,2,0)</f>
        <v>ינואר</v>
      </c>
      <c r="Q386" s="27" t="str">
        <f t="shared" si="34"/>
        <v>ינואר_2020</v>
      </c>
    </row>
    <row r="387" spans="1:17" x14ac:dyDescent="0.3">
      <c r="A387" s="9">
        <v>385</v>
      </c>
      <c r="B387" s="6">
        <f t="shared" si="35"/>
        <v>43845</v>
      </c>
      <c r="C387" s="7">
        <f>SUMIF('תנועות בנק'!$A:$A,$B387,'תנועות בנק'!E:E)</f>
        <v>0</v>
      </c>
      <c r="D387" s="7">
        <f>SUMIF('תנועות בנק'!$A:$A,$B387,'תנועות בנק'!F:F)</f>
        <v>0</v>
      </c>
      <c r="E387" s="7">
        <f t="shared" si="30"/>
        <v>0</v>
      </c>
      <c r="F387" s="7">
        <f t="shared" si="31"/>
        <v>-58889</v>
      </c>
      <c r="G387" s="7">
        <f>-דשבורד!$F$5</f>
        <v>-20000</v>
      </c>
      <c r="N387" s="26">
        <f t="shared" si="32"/>
        <v>1</v>
      </c>
      <c r="O387" s="26">
        <f t="shared" si="33"/>
        <v>2020</v>
      </c>
      <c r="P387" s="27" t="str">
        <f>VLOOKUP(N387,'קובץ עזר - לא לגעת'!$C$3:$D$14,2,0)</f>
        <v>ינואר</v>
      </c>
      <c r="Q387" s="27" t="str">
        <f t="shared" si="34"/>
        <v>ינואר_2020</v>
      </c>
    </row>
    <row r="388" spans="1:17" x14ac:dyDescent="0.3">
      <c r="A388" s="9">
        <v>386</v>
      </c>
      <c r="B388" s="6">
        <f t="shared" si="35"/>
        <v>43846</v>
      </c>
      <c r="C388" s="7">
        <f>SUMIF('תנועות בנק'!$A:$A,$B388,'תנועות בנק'!E:E)</f>
        <v>0</v>
      </c>
      <c r="D388" s="7">
        <f>SUMIF('תנועות בנק'!$A:$A,$B388,'תנועות בנק'!F:F)</f>
        <v>0</v>
      </c>
      <c r="E388" s="7">
        <f t="shared" ref="E388:E451" si="36">C388-D388</f>
        <v>0</v>
      </c>
      <c r="F388" s="7">
        <f t="shared" ref="F388:F451" si="37">F387+E388</f>
        <v>-58889</v>
      </c>
      <c r="G388" s="7">
        <f>-דשבורד!$F$5</f>
        <v>-20000</v>
      </c>
      <c r="N388" s="26">
        <f t="shared" ref="N388:N451" si="38">MONTH(B388)</f>
        <v>1</v>
      </c>
      <c r="O388" s="26">
        <f t="shared" ref="O388:O451" si="39">YEAR(B388)</f>
        <v>2020</v>
      </c>
      <c r="P388" s="27" t="str">
        <f>VLOOKUP(N388,'קובץ עזר - לא לגעת'!$C$3:$D$14,2,0)</f>
        <v>ינואר</v>
      </c>
      <c r="Q388" s="27" t="str">
        <f t="shared" ref="Q388:Q451" si="40">P388&amp;"_"&amp;O388</f>
        <v>ינואר_2020</v>
      </c>
    </row>
    <row r="389" spans="1:17" x14ac:dyDescent="0.3">
      <c r="A389" s="9">
        <v>387</v>
      </c>
      <c r="B389" s="6">
        <f t="shared" ref="B389:B452" si="41">B388+1</f>
        <v>43847</v>
      </c>
      <c r="C389" s="7">
        <f>SUMIF('תנועות בנק'!$A:$A,$B389,'תנועות בנק'!E:E)</f>
        <v>0</v>
      </c>
      <c r="D389" s="7">
        <f>SUMIF('תנועות בנק'!$A:$A,$B389,'תנועות בנק'!F:F)</f>
        <v>0</v>
      </c>
      <c r="E389" s="7">
        <f t="shared" si="36"/>
        <v>0</v>
      </c>
      <c r="F389" s="7">
        <f t="shared" si="37"/>
        <v>-58889</v>
      </c>
      <c r="G389" s="7">
        <f>-דשבורד!$F$5</f>
        <v>-20000</v>
      </c>
      <c r="N389" s="26">
        <f t="shared" si="38"/>
        <v>1</v>
      </c>
      <c r="O389" s="26">
        <f t="shared" si="39"/>
        <v>2020</v>
      </c>
      <c r="P389" s="27" t="str">
        <f>VLOOKUP(N389,'קובץ עזר - לא לגעת'!$C$3:$D$14,2,0)</f>
        <v>ינואר</v>
      </c>
      <c r="Q389" s="27" t="str">
        <f t="shared" si="40"/>
        <v>ינואר_2020</v>
      </c>
    </row>
    <row r="390" spans="1:17" x14ac:dyDescent="0.3">
      <c r="A390" s="9">
        <v>388</v>
      </c>
      <c r="B390" s="6">
        <f t="shared" si="41"/>
        <v>43848</v>
      </c>
      <c r="C390" s="7">
        <f>SUMIF('תנועות בנק'!$A:$A,$B390,'תנועות בנק'!E:E)</f>
        <v>0</v>
      </c>
      <c r="D390" s="7">
        <f>SUMIF('תנועות בנק'!$A:$A,$B390,'תנועות בנק'!F:F)</f>
        <v>0</v>
      </c>
      <c r="E390" s="7">
        <f t="shared" si="36"/>
        <v>0</v>
      </c>
      <c r="F390" s="7">
        <f t="shared" si="37"/>
        <v>-58889</v>
      </c>
      <c r="G390" s="7">
        <f>-דשבורד!$F$5</f>
        <v>-20000</v>
      </c>
      <c r="N390" s="26">
        <f t="shared" si="38"/>
        <v>1</v>
      </c>
      <c r="O390" s="26">
        <f t="shared" si="39"/>
        <v>2020</v>
      </c>
      <c r="P390" s="27" t="str">
        <f>VLOOKUP(N390,'קובץ עזר - לא לגעת'!$C$3:$D$14,2,0)</f>
        <v>ינואר</v>
      </c>
      <c r="Q390" s="27" t="str">
        <f t="shared" si="40"/>
        <v>ינואר_2020</v>
      </c>
    </row>
    <row r="391" spans="1:17" x14ac:dyDescent="0.3">
      <c r="A391" s="9">
        <v>389</v>
      </c>
      <c r="B391" s="6">
        <f t="shared" si="41"/>
        <v>43849</v>
      </c>
      <c r="C391" s="7">
        <f>SUMIF('תנועות בנק'!$A:$A,$B391,'תנועות בנק'!E:E)</f>
        <v>0</v>
      </c>
      <c r="D391" s="7">
        <f>SUMIF('תנועות בנק'!$A:$A,$B391,'תנועות בנק'!F:F)</f>
        <v>0</v>
      </c>
      <c r="E391" s="7">
        <f t="shared" si="36"/>
        <v>0</v>
      </c>
      <c r="F391" s="7">
        <f t="shared" si="37"/>
        <v>-58889</v>
      </c>
      <c r="G391" s="7">
        <f>-דשבורד!$F$5</f>
        <v>-20000</v>
      </c>
      <c r="N391" s="26">
        <f t="shared" si="38"/>
        <v>1</v>
      </c>
      <c r="O391" s="26">
        <f t="shared" si="39"/>
        <v>2020</v>
      </c>
      <c r="P391" s="27" t="str">
        <f>VLOOKUP(N391,'קובץ עזר - לא לגעת'!$C$3:$D$14,2,0)</f>
        <v>ינואר</v>
      </c>
      <c r="Q391" s="27" t="str">
        <f t="shared" si="40"/>
        <v>ינואר_2020</v>
      </c>
    </row>
    <row r="392" spans="1:17" x14ac:dyDescent="0.3">
      <c r="A392" s="9">
        <v>390</v>
      </c>
      <c r="B392" s="6">
        <f t="shared" si="41"/>
        <v>43850</v>
      </c>
      <c r="C392" s="7">
        <f>SUMIF('תנועות בנק'!$A:$A,$B392,'תנועות בנק'!E:E)</f>
        <v>0</v>
      </c>
      <c r="D392" s="7">
        <f>SUMIF('תנועות בנק'!$A:$A,$B392,'תנועות בנק'!F:F)</f>
        <v>0</v>
      </c>
      <c r="E392" s="7">
        <f t="shared" si="36"/>
        <v>0</v>
      </c>
      <c r="F392" s="7">
        <f t="shared" si="37"/>
        <v>-58889</v>
      </c>
      <c r="G392" s="7">
        <f>-דשבורד!$F$5</f>
        <v>-20000</v>
      </c>
      <c r="N392" s="26">
        <f t="shared" si="38"/>
        <v>1</v>
      </c>
      <c r="O392" s="26">
        <f t="shared" si="39"/>
        <v>2020</v>
      </c>
      <c r="P392" s="27" t="str">
        <f>VLOOKUP(N392,'קובץ עזר - לא לגעת'!$C$3:$D$14,2,0)</f>
        <v>ינואר</v>
      </c>
      <c r="Q392" s="27" t="str">
        <f t="shared" si="40"/>
        <v>ינואר_2020</v>
      </c>
    </row>
    <row r="393" spans="1:17" x14ac:dyDescent="0.3">
      <c r="A393" s="9">
        <v>391</v>
      </c>
      <c r="B393" s="6">
        <f t="shared" si="41"/>
        <v>43851</v>
      </c>
      <c r="C393" s="7">
        <f>SUMIF('תנועות בנק'!$A:$A,$B393,'תנועות בנק'!E:E)</f>
        <v>0</v>
      </c>
      <c r="D393" s="7">
        <f>SUMIF('תנועות בנק'!$A:$A,$B393,'תנועות בנק'!F:F)</f>
        <v>0</v>
      </c>
      <c r="E393" s="7">
        <f t="shared" si="36"/>
        <v>0</v>
      </c>
      <c r="F393" s="7">
        <f t="shared" si="37"/>
        <v>-58889</v>
      </c>
      <c r="G393" s="7">
        <f>-דשבורד!$F$5</f>
        <v>-20000</v>
      </c>
      <c r="N393" s="26">
        <f t="shared" si="38"/>
        <v>1</v>
      </c>
      <c r="O393" s="26">
        <f t="shared" si="39"/>
        <v>2020</v>
      </c>
      <c r="P393" s="27" t="str">
        <f>VLOOKUP(N393,'קובץ עזר - לא לגעת'!$C$3:$D$14,2,0)</f>
        <v>ינואר</v>
      </c>
      <c r="Q393" s="27" t="str">
        <f t="shared" si="40"/>
        <v>ינואר_2020</v>
      </c>
    </row>
    <row r="394" spans="1:17" x14ac:dyDescent="0.3">
      <c r="A394" s="9">
        <v>392</v>
      </c>
      <c r="B394" s="6">
        <f t="shared" si="41"/>
        <v>43852</v>
      </c>
      <c r="C394" s="7">
        <f>SUMIF('תנועות בנק'!$A:$A,$B394,'תנועות בנק'!E:E)</f>
        <v>0</v>
      </c>
      <c r="D394" s="7">
        <f>SUMIF('תנועות בנק'!$A:$A,$B394,'תנועות בנק'!F:F)</f>
        <v>0</v>
      </c>
      <c r="E394" s="7">
        <f t="shared" si="36"/>
        <v>0</v>
      </c>
      <c r="F394" s="7">
        <f t="shared" si="37"/>
        <v>-58889</v>
      </c>
      <c r="G394" s="7">
        <f>-דשבורד!$F$5</f>
        <v>-20000</v>
      </c>
      <c r="N394" s="26">
        <f t="shared" si="38"/>
        <v>1</v>
      </c>
      <c r="O394" s="26">
        <f t="shared" si="39"/>
        <v>2020</v>
      </c>
      <c r="P394" s="27" t="str">
        <f>VLOOKUP(N394,'קובץ עזר - לא לגעת'!$C$3:$D$14,2,0)</f>
        <v>ינואר</v>
      </c>
      <c r="Q394" s="27" t="str">
        <f t="shared" si="40"/>
        <v>ינואר_2020</v>
      </c>
    </row>
    <row r="395" spans="1:17" x14ac:dyDescent="0.3">
      <c r="A395" s="9">
        <v>393</v>
      </c>
      <c r="B395" s="6">
        <f t="shared" si="41"/>
        <v>43853</v>
      </c>
      <c r="C395" s="7">
        <f>SUMIF('תנועות בנק'!$A:$A,$B395,'תנועות בנק'!E:E)</f>
        <v>0</v>
      </c>
      <c r="D395" s="7">
        <f>SUMIF('תנועות בנק'!$A:$A,$B395,'תנועות בנק'!F:F)</f>
        <v>0</v>
      </c>
      <c r="E395" s="7">
        <f t="shared" si="36"/>
        <v>0</v>
      </c>
      <c r="F395" s="7">
        <f t="shared" si="37"/>
        <v>-58889</v>
      </c>
      <c r="G395" s="7">
        <f>-דשבורד!$F$5</f>
        <v>-20000</v>
      </c>
      <c r="N395" s="26">
        <f t="shared" si="38"/>
        <v>1</v>
      </c>
      <c r="O395" s="26">
        <f t="shared" si="39"/>
        <v>2020</v>
      </c>
      <c r="P395" s="27" t="str">
        <f>VLOOKUP(N395,'קובץ עזר - לא לגעת'!$C$3:$D$14,2,0)</f>
        <v>ינואר</v>
      </c>
      <c r="Q395" s="27" t="str">
        <f t="shared" si="40"/>
        <v>ינואר_2020</v>
      </c>
    </row>
    <row r="396" spans="1:17" x14ac:dyDescent="0.3">
      <c r="A396" s="9">
        <v>394</v>
      </c>
      <c r="B396" s="6">
        <f t="shared" si="41"/>
        <v>43854</v>
      </c>
      <c r="C396" s="7">
        <f>SUMIF('תנועות בנק'!$A:$A,$B396,'תנועות בנק'!E:E)</f>
        <v>0</v>
      </c>
      <c r="D396" s="7">
        <f>SUMIF('תנועות בנק'!$A:$A,$B396,'תנועות בנק'!F:F)</f>
        <v>0</v>
      </c>
      <c r="E396" s="7">
        <f t="shared" si="36"/>
        <v>0</v>
      </c>
      <c r="F396" s="7">
        <f t="shared" si="37"/>
        <v>-58889</v>
      </c>
      <c r="G396" s="7">
        <f>-דשבורד!$F$5</f>
        <v>-20000</v>
      </c>
      <c r="N396" s="26">
        <f t="shared" si="38"/>
        <v>1</v>
      </c>
      <c r="O396" s="26">
        <f t="shared" si="39"/>
        <v>2020</v>
      </c>
      <c r="P396" s="27" t="str">
        <f>VLOOKUP(N396,'קובץ עזר - לא לגעת'!$C$3:$D$14,2,0)</f>
        <v>ינואר</v>
      </c>
      <c r="Q396" s="27" t="str">
        <f t="shared" si="40"/>
        <v>ינואר_2020</v>
      </c>
    </row>
    <row r="397" spans="1:17" x14ac:dyDescent="0.3">
      <c r="A397" s="9">
        <v>395</v>
      </c>
      <c r="B397" s="6">
        <f t="shared" si="41"/>
        <v>43855</v>
      </c>
      <c r="C397" s="7">
        <f>SUMIF('תנועות בנק'!$A:$A,$B397,'תנועות בנק'!E:E)</f>
        <v>0</v>
      </c>
      <c r="D397" s="7">
        <f>SUMIF('תנועות בנק'!$A:$A,$B397,'תנועות בנק'!F:F)</f>
        <v>0</v>
      </c>
      <c r="E397" s="7">
        <f t="shared" si="36"/>
        <v>0</v>
      </c>
      <c r="F397" s="7">
        <f t="shared" si="37"/>
        <v>-58889</v>
      </c>
      <c r="G397" s="7">
        <f>-דשבורד!$F$5</f>
        <v>-20000</v>
      </c>
      <c r="N397" s="26">
        <f t="shared" si="38"/>
        <v>1</v>
      </c>
      <c r="O397" s="26">
        <f t="shared" si="39"/>
        <v>2020</v>
      </c>
      <c r="P397" s="27" t="str">
        <f>VLOOKUP(N397,'קובץ עזר - לא לגעת'!$C$3:$D$14,2,0)</f>
        <v>ינואר</v>
      </c>
      <c r="Q397" s="27" t="str">
        <f t="shared" si="40"/>
        <v>ינואר_2020</v>
      </c>
    </row>
    <row r="398" spans="1:17" x14ac:dyDescent="0.3">
      <c r="A398" s="9">
        <v>396</v>
      </c>
      <c r="B398" s="6">
        <f t="shared" si="41"/>
        <v>43856</v>
      </c>
      <c r="C398" s="7">
        <f>SUMIF('תנועות בנק'!$A:$A,$B398,'תנועות בנק'!E:E)</f>
        <v>0</v>
      </c>
      <c r="D398" s="7">
        <f>SUMIF('תנועות בנק'!$A:$A,$B398,'תנועות בנק'!F:F)</f>
        <v>0</v>
      </c>
      <c r="E398" s="7">
        <f t="shared" si="36"/>
        <v>0</v>
      </c>
      <c r="F398" s="7">
        <f t="shared" si="37"/>
        <v>-58889</v>
      </c>
      <c r="G398" s="7">
        <f>-דשבורד!$F$5</f>
        <v>-20000</v>
      </c>
      <c r="N398" s="26">
        <f t="shared" si="38"/>
        <v>1</v>
      </c>
      <c r="O398" s="26">
        <f t="shared" si="39"/>
        <v>2020</v>
      </c>
      <c r="P398" s="27" t="str">
        <f>VLOOKUP(N398,'קובץ עזר - לא לגעת'!$C$3:$D$14,2,0)</f>
        <v>ינואר</v>
      </c>
      <c r="Q398" s="27" t="str">
        <f t="shared" si="40"/>
        <v>ינואר_2020</v>
      </c>
    </row>
    <row r="399" spans="1:17" x14ac:dyDescent="0.3">
      <c r="A399" s="9">
        <v>397</v>
      </c>
      <c r="B399" s="6">
        <f t="shared" si="41"/>
        <v>43857</v>
      </c>
      <c r="C399" s="7">
        <f>SUMIF('תנועות בנק'!$A:$A,$B399,'תנועות בנק'!E:E)</f>
        <v>0</v>
      </c>
      <c r="D399" s="7">
        <f>SUMIF('תנועות בנק'!$A:$A,$B399,'תנועות בנק'!F:F)</f>
        <v>0</v>
      </c>
      <c r="E399" s="7">
        <f t="shared" si="36"/>
        <v>0</v>
      </c>
      <c r="F399" s="7">
        <f t="shared" si="37"/>
        <v>-58889</v>
      </c>
      <c r="G399" s="7">
        <f>-דשבורד!$F$5</f>
        <v>-20000</v>
      </c>
      <c r="N399" s="26">
        <f t="shared" si="38"/>
        <v>1</v>
      </c>
      <c r="O399" s="26">
        <f t="shared" si="39"/>
        <v>2020</v>
      </c>
      <c r="P399" s="27" t="str">
        <f>VLOOKUP(N399,'קובץ עזר - לא לגעת'!$C$3:$D$14,2,0)</f>
        <v>ינואר</v>
      </c>
      <c r="Q399" s="27" t="str">
        <f t="shared" si="40"/>
        <v>ינואר_2020</v>
      </c>
    </row>
    <row r="400" spans="1:17" x14ac:dyDescent="0.3">
      <c r="A400" s="9">
        <v>398</v>
      </c>
      <c r="B400" s="6">
        <f t="shared" si="41"/>
        <v>43858</v>
      </c>
      <c r="C400" s="7">
        <f>SUMIF('תנועות בנק'!$A:$A,$B400,'תנועות בנק'!E:E)</f>
        <v>0</v>
      </c>
      <c r="D400" s="7">
        <f>SUMIF('תנועות בנק'!$A:$A,$B400,'תנועות בנק'!F:F)</f>
        <v>0</v>
      </c>
      <c r="E400" s="7">
        <f t="shared" si="36"/>
        <v>0</v>
      </c>
      <c r="F400" s="7">
        <f t="shared" si="37"/>
        <v>-58889</v>
      </c>
      <c r="G400" s="7">
        <f>-דשבורד!$F$5</f>
        <v>-20000</v>
      </c>
      <c r="N400" s="26">
        <f t="shared" si="38"/>
        <v>1</v>
      </c>
      <c r="O400" s="26">
        <f t="shared" si="39"/>
        <v>2020</v>
      </c>
      <c r="P400" s="27" t="str">
        <f>VLOOKUP(N400,'קובץ עזר - לא לגעת'!$C$3:$D$14,2,0)</f>
        <v>ינואר</v>
      </c>
      <c r="Q400" s="27" t="str">
        <f t="shared" si="40"/>
        <v>ינואר_2020</v>
      </c>
    </row>
    <row r="401" spans="1:17" x14ac:dyDescent="0.3">
      <c r="A401" s="9">
        <v>399</v>
      </c>
      <c r="B401" s="6">
        <f t="shared" si="41"/>
        <v>43859</v>
      </c>
      <c r="C401" s="7">
        <f>SUMIF('תנועות בנק'!$A:$A,$B401,'תנועות בנק'!E:E)</f>
        <v>0</v>
      </c>
      <c r="D401" s="7">
        <f>SUMIF('תנועות בנק'!$A:$A,$B401,'תנועות בנק'!F:F)</f>
        <v>0</v>
      </c>
      <c r="E401" s="7">
        <f t="shared" si="36"/>
        <v>0</v>
      </c>
      <c r="F401" s="7">
        <f t="shared" si="37"/>
        <v>-58889</v>
      </c>
      <c r="G401" s="7">
        <f>-דשבורד!$F$5</f>
        <v>-20000</v>
      </c>
      <c r="N401" s="26">
        <f t="shared" si="38"/>
        <v>1</v>
      </c>
      <c r="O401" s="26">
        <f t="shared" si="39"/>
        <v>2020</v>
      </c>
      <c r="P401" s="27" t="str">
        <f>VLOOKUP(N401,'קובץ עזר - לא לגעת'!$C$3:$D$14,2,0)</f>
        <v>ינואר</v>
      </c>
      <c r="Q401" s="27" t="str">
        <f t="shared" si="40"/>
        <v>ינואר_2020</v>
      </c>
    </row>
    <row r="402" spans="1:17" x14ac:dyDescent="0.3">
      <c r="A402" s="9">
        <v>400</v>
      </c>
      <c r="B402" s="6">
        <f t="shared" si="41"/>
        <v>43860</v>
      </c>
      <c r="C402" s="7">
        <f>SUMIF('תנועות בנק'!$A:$A,$B402,'תנועות בנק'!E:E)</f>
        <v>0</v>
      </c>
      <c r="D402" s="7">
        <f>SUMIF('תנועות בנק'!$A:$A,$B402,'תנועות בנק'!F:F)</f>
        <v>0</v>
      </c>
      <c r="E402" s="7">
        <f t="shared" si="36"/>
        <v>0</v>
      </c>
      <c r="F402" s="7">
        <f t="shared" si="37"/>
        <v>-58889</v>
      </c>
      <c r="G402" s="7">
        <f>-דשבורד!$F$5</f>
        <v>-20000</v>
      </c>
      <c r="N402" s="26">
        <f t="shared" si="38"/>
        <v>1</v>
      </c>
      <c r="O402" s="26">
        <f t="shared" si="39"/>
        <v>2020</v>
      </c>
      <c r="P402" s="27" t="str">
        <f>VLOOKUP(N402,'קובץ עזר - לא לגעת'!$C$3:$D$14,2,0)</f>
        <v>ינואר</v>
      </c>
      <c r="Q402" s="27" t="str">
        <f t="shared" si="40"/>
        <v>ינואר_2020</v>
      </c>
    </row>
    <row r="403" spans="1:17" x14ac:dyDescent="0.3">
      <c r="A403" s="9">
        <v>401</v>
      </c>
      <c r="B403" s="6">
        <f t="shared" si="41"/>
        <v>43861</v>
      </c>
      <c r="C403" s="7">
        <f>SUMIF('תנועות בנק'!$A:$A,$B403,'תנועות בנק'!E:E)</f>
        <v>0</v>
      </c>
      <c r="D403" s="7">
        <f>SUMIF('תנועות בנק'!$A:$A,$B403,'תנועות בנק'!F:F)</f>
        <v>0</v>
      </c>
      <c r="E403" s="7">
        <f t="shared" si="36"/>
        <v>0</v>
      </c>
      <c r="F403" s="7">
        <f t="shared" si="37"/>
        <v>-58889</v>
      </c>
      <c r="G403" s="7">
        <f>-דשבורד!$F$5</f>
        <v>-20000</v>
      </c>
      <c r="N403" s="26">
        <f t="shared" si="38"/>
        <v>1</v>
      </c>
      <c r="O403" s="26">
        <f t="shared" si="39"/>
        <v>2020</v>
      </c>
      <c r="P403" s="27" t="str">
        <f>VLOOKUP(N403,'קובץ עזר - לא לגעת'!$C$3:$D$14,2,0)</f>
        <v>ינואר</v>
      </c>
      <c r="Q403" s="27" t="str">
        <f t="shared" si="40"/>
        <v>ינואר_2020</v>
      </c>
    </row>
    <row r="404" spans="1:17" x14ac:dyDescent="0.3">
      <c r="A404" s="9">
        <v>402</v>
      </c>
      <c r="B404" s="6">
        <f t="shared" si="41"/>
        <v>43862</v>
      </c>
      <c r="C404" s="7">
        <f>SUMIF('תנועות בנק'!$A:$A,$B404,'תנועות בנק'!E:E)</f>
        <v>0</v>
      </c>
      <c r="D404" s="7">
        <f>SUMIF('תנועות בנק'!$A:$A,$B404,'תנועות בנק'!F:F)</f>
        <v>0</v>
      </c>
      <c r="E404" s="7">
        <f t="shared" si="36"/>
        <v>0</v>
      </c>
      <c r="F404" s="7">
        <f t="shared" si="37"/>
        <v>-58889</v>
      </c>
      <c r="G404" s="7">
        <f>-דשבורד!$F$5</f>
        <v>-20000</v>
      </c>
      <c r="N404" s="26">
        <f t="shared" si="38"/>
        <v>2</v>
      </c>
      <c r="O404" s="26">
        <f t="shared" si="39"/>
        <v>2020</v>
      </c>
      <c r="P404" s="27" t="str">
        <f>VLOOKUP(N404,'קובץ עזר - לא לגעת'!$C$3:$D$14,2,0)</f>
        <v>פברואר</v>
      </c>
      <c r="Q404" s="27" t="str">
        <f t="shared" si="40"/>
        <v>פברואר_2020</v>
      </c>
    </row>
    <row r="405" spans="1:17" x14ac:dyDescent="0.3">
      <c r="A405" s="9">
        <v>403</v>
      </c>
      <c r="B405" s="6">
        <f t="shared" si="41"/>
        <v>43863</v>
      </c>
      <c r="C405" s="7">
        <f>SUMIF('תנועות בנק'!$A:$A,$B405,'תנועות בנק'!E:E)</f>
        <v>0</v>
      </c>
      <c r="D405" s="7">
        <f>SUMIF('תנועות בנק'!$A:$A,$B405,'תנועות בנק'!F:F)</f>
        <v>0</v>
      </c>
      <c r="E405" s="7">
        <f t="shared" si="36"/>
        <v>0</v>
      </c>
      <c r="F405" s="7">
        <f t="shared" si="37"/>
        <v>-58889</v>
      </c>
      <c r="G405" s="7">
        <f>-דשבורד!$F$5</f>
        <v>-20000</v>
      </c>
      <c r="N405" s="26">
        <f t="shared" si="38"/>
        <v>2</v>
      </c>
      <c r="O405" s="26">
        <f t="shared" si="39"/>
        <v>2020</v>
      </c>
      <c r="P405" s="27" t="str">
        <f>VLOOKUP(N405,'קובץ עזר - לא לגעת'!$C$3:$D$14,2,0)</f>
        <v>פברואר</v>
      </c>
      <c r="Q405" s="27" t="str">
        <f t="shared" si="40"/>
        <v>פברואר_2020</v>
      </c>
    </row>
    <row r="406" spans="1:17" x14ac:dyDescent="0.3">
      <c r="A406" s="9">
        <v>404</v>
      </c>
      <c r="B406" s="6">
        <f t="shared" si="41"/>
        <v>43864</v>
      </c>
      <c r="C406" s="7">
        <f>SUMIF('תנועות בנק'!$A:$A,$B406,'תנועות בנק'!E:E)</f>
        <v>0</v>
      </c>
      <c r="D406" s="7">
        <f>SUMIF('תנועות בנק'!$A:$A,$B406,'תנועות בנק'!F:F)</f>
        <v>0</v>
      </c>
      <c r="E406" s="7">
        <f t="shared" si="36"/>
        <v>0</v>
      </c>
      <c r="F406" s="7">
        <f t="shared" si="37"/>
        <v>-58889</v>
      </c>
      <c r="G406" s="7">
        <f>-דשבורד!$F$5</f>
        <v>-20000</v>
      </c>
      <c r="N406" s="26">
        <f t="shared" si="38"/>
        <v>2</v>
      </c>
      <c r="O406" s="26">
        <f t="shared" si="39"/>
        <v>2020</v>
      </c>
      <c r="P406" s="27" t="str">
        <f>VLOOKUP(N406,'קובץ עזר - לא לגעת'!$C$3:$D$14,2,0)</f>
        <v>פברואר</v>
      </c>
      <c r="Q406" s="27" t="str">
        <f t="shared" si="40"/>
        <v>פברואר_2020</v>
      </c>
    </row>
    <row r="407" spans="1:17" x14ac:dyDescent="0.3">
      <c r="A407" s="9">
        <v>405</v>
      </c>
      <c r="B407" s="6">
        <f t="shared" si="41"/>
        <v>43865</v>
      </c>
      <c r="C407" s="7">
        <f>SUMIF('תנועות בנק'!$A:$A,$B407,'תנועות בנק'!E:E)</f>
        <v>0</v>
      </c>
      <c r="D407" s="7">
        <f>SUMIF('תנועות בנק'!$A:$A,$B407,'תנועות בנק'!F:F)</f>
        <v>0</v>
      </c>
      <c r="E407" s="7">
        <f t="shared" si="36"/>
        <v>0</v>
      </c>
      <c r="F407" s="7">
        <f t="shared" si="37"/>
        <v>-58889</v>
      </c>
      <c r="G407" s="7">
        <f>-דשבורד!$F$5</f>
        <v>-20000</v>
      </c>
      <c r="N407" s="26">
        <f t="shared" si="38"/>
        <v>2</v>
      </c>
      <c r="O407" s="26">
        <f t="shared" si="39"/>
        <v>2020</v>
      </c>
      <c r="P407" s="27" t="str">
        <f>VLOOKUP(N407,'קובץ עזר - לא לגעת'!$C$3:$D$14,2,0)</f>
        <v>פברואר</v>
      </c>
      <c r="Q407" s="27" t="str">
        <f t="shared" si="40"/>
        <v>פברואר_2020</v>
      </c>
    </row>
    <row r="408" spans="1:17" x14ac:dyDescent="0.3">
      <c r="A408" s="9">
        <v>406</v>
      </c>
      <c r="B408" s="6">
        <f t="shared" si="41"/>
        <v>43866</v>
      </c>
      <c r="C408" s="7">
        <f>SUMIF('תנועות בנק'!$A:$A,$B408,'תנועות בנק'!E:E)</f>
        <v>0</v>
      </c>
      <c r="D408" s="7">
        <f>SUMIF('תנועות בנק'!$A:$A,$B408,'תנועות בנק'!F:F)</f>
        <v>0</v>
      </c>
      <c r="E408" s="7">
        <f t="shared" si="36"/>
        <v>0</v>
      </c>
      <c r="F408" s="7">
        <f t="shared" si="37"/>
        <v>-58889</v>
      </c>
      <c r="G408" s="7">
        <f>-דשבורד!$F$5</f>
        <v>-20000</v>
      </c>
      <c r="N408" s="26">
        <f t="shared" si="38"/>
        <v>2</v>
      </c>
      <c r="O408" s="26">
        <f t="shared" si="39"/>
        <v>2020</v>
      </c>
      <c r="P408" s="27" t="str">
        <f>VLOOKUP(N408,'קובץ עזר - לא לגעת'!$C$3:$D$14,2,0)</f>
        <v>פברואר</v>
      </c>
      <c r="Q408" s="27" t="str">
        <f t="shared" si="40"/>
        <v>פברואר_2020</v>
      </c>
    </row>
    <row r="409" spans="1:17" x14ac:dyDescent="0.3">
      <c r="A409" s="9">
        <v>407</v>
      </c>
      <c r="B409" s="6">
        <f t="shared" si="41"/>
        <v>43867</v>
      </c>
      <c r="C409" s="7">
        <f>SUMIF('תנועות בנק'!$A:$A,$B409,'תנועות בנק'!E:E)</f>
        <v>0</v>
      </c>
      <c r="D409" s="7">
        <f>SUMIF('תנועות בנק'!$A:$A,$B409,'תנועות בנק'!F:F)</f>
        <v>0</v>
      </c>
      <c r="E409" s="7">
        <f t="shared" si="36"/>
        <v>0</v>
      </c>
      <c r="F409" s="7">
        <f t="shared" si="37"/>
        <v>-58889</v>
      </c>
      <c r="G409" s="7">
        <f>-דשבורד!$F$5</f>
        <v>-20000</v>
      </c>
      <c r="N409" s="26">
        <f t="shared" si="38"/>
        <v>2</v>
      </c>
      <c r="O409" s="26">
        <f t="shared" si="39"/>
        <v>2020</v>
      </c>
      <c r="P409" s="27" t="str">
        <f>VLOOKUP(N409,'קובץ עזר - לא לגעת'!$C$3:$D$14,2,0)</f>
        <v>פברואר</v>
      </c>
      <c r="Q409" s="27" t="str">
        <f t="shared" si="40"/>
        <v>פברואר_2020</v>
      </c>
    </row>
    <row r="410" spans="1:17" x14ac:dyDescent="0.3">
      <c r="A410" s="9">
        <v>408</v>
      </c>
      <c r="B410" s="6">
        <f t="shared" si="41"/>
        <v>43868</v>
      </c>
      <c r="C410" s="7">
        <f>SUMIF('תנועות בנק'!$A:$A,$B410,'תנועות בנק'!E:E)</f>
        <v>0</v>
      </c>
      <c r="D410" s="7">
        <f>SUMIF('תנועות בנק'!$A:$A,$B410,'תנועות בנק'!F:F)</f>
        <v>0</v>
      </c>
      <c r="E410" s="7">
        <f t="shared" si="36"/>
        <v>0</v>
      </c>
      <c r="F410" s="7">
        <f t="shared" si="37"/>
        <v>-58889</v>
      </c>
      <c r="G410" s="7">
        <f>-דשבורד!$F$5</f>
        <v>-20000</v>
      </c>
      <c r="N410" s="26">
        <f t="shared" si="38"/>
        <v>2</v>
      </c>
      <c r="O410" s="26">
        <f t="shared" si="39"/>
        <v>2020</v>
      </c>
      <c r="P410" s="27" t="str">
        <f>VLOOKUP(N410,'קובץ עזר - לא לגעת'!$C$3:$D$14,2,0)</f>
        <v>פברואר</v>
      </c>
      <c r="Q410" s="27" t="str">
        <f t="shared" si="40"/>
        <v>פברואר_2020</v>
      </c>
    </row>
    <row r="411" spans="1:17" x14ac:dyDescent="0.3">
      <c r="A411" s="9">
        <v>409</v>
      </c>
      <c r="B411" s="6">
        <f t="shared" si="41"/>
        <v>43869</v>
      </c>
      <c r="C411" s="7">
        <f>SUMIF('תנועות בנק'!$A:$A,$B411,'תנועות בנק'!E:E)</f>
        <v>0</v>
      </c>
      <c r="D411" s="7">
        <f>SUMIF('תנועות בנק'!$A:$A,$B411,'תנועות בנק'!F:F)</f>
        <v>0</v>
      </c>
      <c r="E411" s="7">
        <f t="shared" si="36"/>
        <v>0</v>
      </c>
      <c r="F411" s="7">
        <f t="shared" si="37"/>
        <v>-58889</v>
      </c>
      <c r="G411" s="7">
        <f>-דשבורד!$F$5</f>
        <v>-20000</v>
      </c>
      <c r="N411" s="26">
        <f t="shared" si="38"/>
        <v>2</v>
      </c>
      <c r="O411" s="26">
        <f t="shared" si="39"/>
        <v>2020</v>
      </c>
      <c r="P411" s="27" t="str">
        <f>VLOOKUP(N411,'קובץ עזר - לא לגעת'!$C$3:$D$14,2,0)</f>
        <v>פברואר</v>
      </c>
      <c r="Q411" s="27" t="str">
        <f t="shared" si="40"/>
        <v>פברואר_2020</v>
      </c>
    </row>
    <row r="412" spans="1:17" x14ac:dyDescent="0.3">
      <c r="A412" s="9">
        <v>410</v>
      </c>
      <c r="B412" s="6">
        <f t="shared" si="41"/>
        <v>43870</v>
      </c>
      <c r="C412" s="7">
        <f>SUMIF('תנועות בנק'!$A:$A,$B412,'תנועות בנק'!E:E)</f>
        <v>0</v>
      </c>
      <c r="D412" s="7">
        <f>SUMIF('תנועות בנק'!$A:$A,$B412,'תנועות בנק'!F:F)</f>
        <v>0</v>
      </c>
      <c r="E412" s="7">
        <f t="shared" si="36"/>
        <v>0</v>
      </c>
      <c r="F412" s="7">
        <f t="shared" si="37"/>
        <v>-58889</v>
      </c>
      <c r="G412" s="7">
        <f>-דשבורד!$F$5</f>
        <v>-20000</v>
      </c>
      <c r="N412" s="26">
        <f t="shared" si="38"/>
        <v>2</v>
      </c>
      <c r="O412" s="26">
        <f t="shared" si="39"/>
        <v>2020</v>
      </c>
      <c r="P412" s="27" t="str">
        <f>VLOOKUP(N412,'קובץ עזר - לא לגעת'!$C$3:$D$14,2,0)</f>
        <v>פברואר</v>
      </c>
      <c r="Q412" s="27" t="str">
        <f t="shared" si="40"/>
        <v>פברואר_2020</v>
      </c>
    </row>
    <row r="413" spans="1:17" x14ac:dyDescent="0.3">
      <c r="A413" s="9">
        <v>411</v>
      </c>
      <c r="B413" s="6">
        <f t="shared" si="41"/>
        <v>43871</v>
      </c>
      <c r="C413" s="7">
        <f>SUMIF('תנועות בנק'!$A:$A,$B413,'תנועות בנק'!E:E)</f>
        <v>0</v>
      </c>
      <c r="D413" s="7">
        <f>SUMIF('תנועות בנק'!$A:$A,$B413,'תנועות בנק'!F:F)</f>
        <v>0</v>
      </c>
      <c r="E413" s="7">
        <f t="shared" si="36"/>
        <v>0</v>
      </c>
      <c r="F413" s="7">
        <f t="shared" si="37"/>
        <v>-58889</v>
      </c>
      <c r="G413" s="7">
        <f>-דשבורד!$F$5</f>
        <v>-20000</v>
      </c>
      <c r="N413" s="26">
        <f t="shared" si="38"/>
        <v>2</v>
      </c>
      <c r="O413" s="26">
        <f t="shared" si="39"/>
        <v>2020</v>
      </c>
      <c r="P413" s="27" t="str">
        <f>VLOOKUP(N413,'קובץ עזר - לא לגעת'!$C$3:$D$14,2,0)</f>
        <v>פברואר</v>
      </c>
      <c r="Q413" s="27" t="str">
        <f t="shared" si="40"/>
        <v>פברואר_2020</v>
      </c>
    </row>
    <row r="414" spans="1:17" x14ac:dyDescent="0.3">
      <c r="A414" s="9">
        <v>412</v>
      </c>
      <c r="B414" s="6">
        <f t="shared" si="41"/>
        <v>43872</v>
      </c>
      <c r="C414" s="7">
        <f>SUMIF('תנועות בנק'!$A:$A,$B414,'תנועות בנק'!E:E)</f>
        <v>0</v>
      </c>
      <c r="D414" s="7">
        <f>SUMIF('תנועות בנק'!$A:$A,$B414,'תנועות בנק'!F:F)</f>
        <v>0</v>
      </c>
      <c r="E414" s="7">
        <f t="shared" si="36"/>
        <v>0</v>
      </c>
      <c r="F414" s="7">
        <f t="shared" si="37"/>
        <v>-58889</v>
      </c>
      <c r="G414" s="7">
        <f>-דשבורד!$F$5</f>
        <v>-20000</v>
      </c>
      <c r="N414" s="26">
        <f t="shared" si="38"/>
        <v>2</v>
      </c>
      <c r="O414" s="26">
        <f t="shared" si="39"/>
        <v>2020</v>
      </c>
      <c r="P414" s="27" t="str">
        <f>VLOOKUP(N414,'קובץ עזר - לא לגעת'!$C$3:$D$14,2,0)</f>
        <v>פברואר</v>
      </c>
      <c r="Q414" s="27" t="str">
        <f t="shared" si="40"/>
        <v>פברואר_2020</v>
      </c>
    </row>
    <row r="415" spans="1:17" x14ac:dyDescent="0.3">
      <c r="A415" s="9">
        <v>413</v>
      </c>
      <c r="B415" s="6">
        <f t="shared" si="41"/>
        <v>43873</v>
      </c>
      <c r="C415" s="7">
        <f>SUMIF('תנועות בנק'!$A:$A,$B415,'תנועות בנק'!E:E)</f>
        <v>0</v>
      </c>
      <c r="D415" s="7">
        <f>SUMIF('תנועות בנק'!$A:$A,$B415,'תנועות בנק'!F:F)</f>
        <v>0</v>
      </c>
      <c r="E415" s="7">
        <f t="shared" si="36"/>
        <v>0</v>
      </c>
      <c r="F415" s="7">
        <f t="shared" si="37"/>
        <v>-58889</v>
      </c>
      <c r="G415" s="7">
        <f>-דשבורד!$F$5</f>
        <v>-20000</v>
      </c>
      <c r="N415" s="26">
        <f t="shared" si="38"/>
        <v>2</v>
      </c>
      <c r="O415" s="26">
        <f t="shared" si="39"/>
        <v>2020</v>
      </c>
      <c r="P415" s="27" t="str">
        <f>VLOOKUP(N415,'קובץ עזר - לא לגעת'!$C$3:$D$14,2,0)</f>
        <v>פברואר</v>
      </c>
      <c r="Q415" s="27" t="str">
        <f t="shared" si="40"/>
        <v>פברואר_2020</v>
      </c>
    </row>
    <row r="416" spans="1:17" x14ac:dyDescent="0.3">
      <c r="A416" s="9">
        <v>414</v>
      </c>
      <c r="B416" s="6">
        <f t="shared" si="41"/>
        <v>43874</v>
      </c>
      <c r="C416" s="7">
        <f>SUMIF('תנועות בנק'!$A:$A,$B416,'תנועות בנק'!E:E)</f>
        <v>0</v>
      </c>
      <c r="D416" s="7">
        <f>SUMIF('תנועות בנק'!$A:$A,$B416,'תנועות בנק'!F:F)</f>
        <v>0</v>
      </c>
      <c r="E416" s="7">
        <f t="shared" si="36"/>
        <v>0</v>
      </c>
      <c r="F416" s="7">
        <f t="shared" si="37"/>
        <v>-58889</v>
      </c>
      <c r="G416" s="7">
        <f>-דשבורד!$F$5</f>
        <v>-20000</v>
      </c>
      <c r="N416" s="26">
        <f t="shared" si="38"/>
        <v>2</v>
      </c>
      <c r="O416" s="26">
        <f t="shared" si="39"/>
        <v>2020</v>
      </c>
      <c r="P416" s="27" t="str">
        <f>VLOOKUP(N416,'קובץ עזר - לא לגעת'!$C$3:$D$14,2,0)</f>
        <v>פברואר</v>
      </c>
      <c r="Q416" s="27" t="str">
        <f t="shared" si="40"/>
        <v>פברואר_2020</v>
      </c>
    </row>
    <row r="417" spans="1:17" x14ac:dyDescent="0.3">
      <c r="A417" s="9">
        <v>415</v>
      </c>
      <c r="B417" s="6">
        <f t="shared" si="41"/>
        <v>43875</v>
      </c>
      <c r="C417" s="7">
        <f>SUMIF('תנועות בנק'!$A:$A,$B417,'תנועות בנק'!E:E)</f>
        <v>0</v>
      </c>
      <c r="D417" s="7">
        <f>SUMIF('תנועות בנק'!$A:$A,$B417,'תנועות בנק'!F:F)</f>
        <v>0</v>
      </c>
      <c r="E417" s="7">
        <f t="shared" si="36"/>
        <v>0</v>
      </c>
      <c r="F417" s="7">
        <f t="shared" si="37"/>
        <v>-58889</v>
      </c>
      <c r="G417" s="7">
        <f>-דשבורד!$F$5</f>
        <v>-20000</v>
      </c>
      <c r="N417" s="26">
        <f t="shared" si="38"/>
        <v>2</v>
      </c>
      <c r="O417" s="26">
        <f t="shared" si="39"/>
        <v>2020</v>
      </c>
      <c r="P417" s="27" t="str">
        <f>VLOOKUP(N417,'קובץ עזר - לא לגעת'!$C$3:$D$14,2,0)</f>
        <v>פברואר</v>
      </c>
      <c r="Q417" s="27" t="str">
        <f t="shared" si="40"/>
        <v>פברואר_2020</v>
      </c>
    </row>
    <row r="418" spans="1:17" x14ac:dyDescent="0.3">
      <c r="A418" s="9">
        <v>416</v>
      </c>
      <c r="B418" s="6">
        <f t="shared" si="41"/>
        <v>43876</v>
      </c>
      <c r="C418" s="7">
        <f>SUMIF('תנועות בנק'!$A:$A,$B418,'תנועות בנק'!E:E)</f>
        <v>0</v>
      </c>
      <c r="D418" s="7">
        <f>SUMIF('תנועות בנק'!$A:$A,$B418,'תנועות בנק'!F:F)</f>
        <v>0</v>
      </c>
      <c r="E418" s="7">
        <f t="shared" si="36"/>
        <v>0</v>
      </c>
      <c r="F418" s="7">
        <f t="shared" si="37"/>
        <v>-58889</v>
      </c>
      <c r="G418" s="7">
        <f>-דשבורד!$F$5</f>
        <v>-20000</v>
      </c>
      <c r="N418" s="26">
        <f t="shared" si="38"/>
        <v>2</v>
      </c>
      <c r="O418" s="26">
        <f t="shared" si="39"/>
        <v>2020</v>
      </c>
      <c r="P418" s="27" t="str">
        <f>VLOOKUP(N418,'קובץ עזר - לא לגעת'!$C$3:$D$14,2,0)</f>
        <v>פברואר</v>
      </c>
      <c r="Q418" s="27" t="str">
        <f t="shared" si="40"/>
        <v>פברואר_2020</v>
      </c>
    </row>
    <row r="419" spans="1:17" x14ac:dyDescent="0.3">
      <c r="A419" s="9">
        <v>417</v>
      </c>
      <c r="B419" s="6">
        <f t="shared" si="41"/>
        <v>43877</v>
      </c>
      <c r="C419" s="7">
        <f>SUMIF('תנועות בנק'!$A:$A,$B419,'תנועות בנק'!E:E)</f>
        <v>0</v>
      </c>
      <c r="D419" s="7">
        <f>SUMIF('תנועות בנק'!$A:$A,$B419,'תנועות בנק'!F:F)</f>
        <v>0</v>
      </c>
      <c r="E419" s="7">
        <f t="shared" si="36"/>
        <v>0</v>
      </c>
      <c r="F419" s="7">
        <f t="shared" si="37"/>
        <v>-58889</v>
      </c>
      <c r="G419" s="7">
        <f>-דשבורד!$F$5</f>
        <v>-20000</v>
      </c>
      <c r="N419" s="26">
        <f t="shared" si="38"/>
        <v>2</v>
      </c>
      <c r="O419" s="26">
        <f t="shared" si="39"/>
        <v>2020</v>
      </c>
      <c r="P419" s="27" t="str">
        <f>VLOOKUP(N419,'קובץ עזר - לא לגעת'!$C$3:$D$14,2,0)</f>
        <v>פברואר</v>
      </c>
      <c r="Q419" s="27" t="str">
        <f t="shared" si="40"/>
        <v>פברואר_2020</v>
      </c>
    </row>
    <row r="420" spans="1:17" x14ac:dyDescent="0.3">
      <c r="A420" s="9">
        <v>418</v>
      </c>
      <c r="B420" s="6">
        <f t="shared" si="41"/>
        <v>43878</v>
      </c>
      <c r="C420" s="7">
        <f>SUMIF('תנועות בנק'!$A:$A,$B420,'תנועות בנק'!E:E)</f>
        <v>0</v>
      </c>
      <c r="D420" s="7">
        <f>SUMIF('תנועות בנק'!$A:$A,$B420,'תנועות בנק'!F:F)</f>
        <v>0</v>
      </c>
      <c r="E420" s="7">
        <f t="shared" si="36"/>
        <v>0</v>
      </c>
      <c r="F420" s="7">
        <f t="shared" si="37"/>
        <v>-58889</v>
      </c>
      <c r="G420" s="7">
        <f>-דשבורד!$F$5</f>
        <v>-20000</v>
      </c>
      <c r="N420" s="26">
        <f t="shared" si="38"/>
        <v>2</v>
      </c>
      <c r="O420" s="26">
        <f t="shared" si="39"/>
        <v>2020</v>
      </c>
      <c r="P420" s="27" t="str">
        <f>VLOOKUP(N420,'קובץ עזר - לא לגעת'!$C$3:$D$14,2,0)</f>
        <v>פברואר</v>
      </c>
      <c r="Q420" s="27" t="str">
        <f t="shared" si="40"/>
        <v>פברואר_2020</v>
      </c>
    </row>
    <row r="421" spans="1:17" x14ac:dyDescent="0.3">
      <c r="A421" s="9">
        <v>419</v>
      </c>
      <c r="B421" s="6">
        <f t="shared" si="41"/>
        <v>43879</v>
      </c>
      <c r="C421" s="7">
        <f>SUMIF('תנועות בנק'!$A:$A,$B421,'תנועות בנק'!E:E)</f>
        <v>0</v>
      </c>
      <c r="D421" s="7">
        <f>SUMIF('תנועות בנק'!$A:$A,$B421,'תנועות בנק'!F:F)</f>
        <v>0</v>
      </c>
      <c r="E421" s="7">
        <f t="shared" si="36"/>
        <v>0</v>
      </c>
      <c r="F421" s="7">
        <f t="shared" si="37"/>
        <v>-58889</v>
      </c>
      <c r="G421" s="7">
        <f>-דשבורד!$F$5</f>
        <v>-20000</v>
      </c>
      <c r="N421" s="26">
        <f t="shared" si="38"/>
        <v>2</v>
      </c>
      <c r="O421" s="26">
        <f t="shared" si="39"/>
        <v>2020</v>
      </c>
      <c r="P421" s="27" t="str">
        <f>VLOOKUP(N421,'קובץ עזר - לא לגעת'!$C$3:$D$14,2,0)</f>
        <v>פברואר</v>
      </c>
      <c r="Q421" s="27" t="str">
        <f t="shared" si="40"/>
        <v>פברואר_2020</v>
      </c>
    </row>
    <row r="422" spans="1:17" x14ac:dyDescent="0.3">
      <c r="A422" s="9">
        <v>420</v>
      </c>
      <c r="B422" s="6">
        <f t="shared" si="41"/>
        <v>43880</v>
      </c>
      <c r="C422" s="7">
        <f>SUMIF('תנועות בנק'!$A:$A,$B422,'תנועות בנק'!E:E)</f>
        <v>0</v>
      </c>
      <c r="D422" s="7">
        <f>SUMIF('תנועות בנק'!$A:$A,$B422,'תנועות בנק'!F:F)</f>
        <v>0</v>
      </c>
      <c r="E422" s="7">
        <f t="shared" si="36"/>
        <v>0</v>
      </c>
      <c r="F422" s="7">
        <f t="shared" si="37"/>
        <v>-58889</v>
      </c>
      <c r="G422" s="7">
        <f>-דשבורד!$F$5</f>
        <v>-20000</v>
      </c>
      <c r="N422" s="26">
        <f t="shared" si="38"/>
        <v>2</v>
      </c>
      <c r="O422" s="26">
        <f t="shared" si="39"/>
        <v>2020</v>
      </c>
      <c r="P422" s="27" t="str">
        <f>VLOOKUP(N422,'קובץ עזר - לא לגעת'!$C$3:$D$14,2,0)</f>
        <v>פברואר</v>
      </c>
      <c r="Q422" s="27" t="str">
        <f t="shared" si="40"/>
        <v>פברואר_2020</v>
      </c>
    </row>
    <row r="423" spans="1:17" x14ac:dyDescent="0.3">
      <c r="A423" s="9">
        <v>421</v>
      </c>
      <c r="B423" s="6">
        <f t="shared" si="41"/>
        <v>43881</v>
      </c>
      <c r="C423" s="7">
        <f>SUMIF('תנועות בנק'!$A:$A,$B423,'תנועות בנק'!E:E)</f>
        <v>0</v>
      </c>
      <c r="D423" s="7">
        <f>SUMIF('תנועות בנק'!$A:$A,$B423,'תנועות בנק'!F:F)</f>
        <v>0</v>
      </c>
      <c r="E423" s="7">
        <f t="shared" si="36"/>
        <v>0</v>
      </c>
      <c r="F423" s="7">
        <f t="shared" si="37"/>
        <v>-58889</v>
      </c>
      <c r="G423" s="7">
        <f>-דשבורד!$F$5</f>
        <v>-20000</v>
      </c>
      <c r="N423" s="26">
        <f t="shared" si="38"/>
        <v>2</v>
      </c>
      <c r="O423" s="26">
        <f t="shared" si="39"/>
        <v>2020</v>
      </c>
      <c r="P423" s="27" t="str">
        <f>VLOOKUP(N423,'קובץ עזר - לא לגעת'!$C$3:$D$14,2,0)</f>
        <v>פברואר</v>
      </c>
      <c r="Q423" s="27" t="str">
        <f t="shared" si="40"/>
        <v>פברואר_2020</v>
      </c>
    </row>
    <row r="424" spans="1:17" x14ac:dyDescent="0.3">
      <c r="A424" s="9">
        <v>422</v>
      </c>
      <c r="B424" s="6">
        <f t="shared" si="41"/>
        <v>43882</v>
      </c>
      <c r="C424" s="7">
        <f>SUMIF('תנועות בנק'!$A:$A,$B424,'תנועות בנק'!E:E)</f>
        <v>0</v>
      </c>
      <c r="D424" s="7">
        <f>SUMIF('תנועות בנק'!$A:$A,$B424,'תנועות בנק'!F:F)</f>
        <v>0</v>
      </c>
      <c r="E424" s="7">
        <f t="shared" si="36"/>
        <v>0</v>
      </c>
      <c r="F424" s="7">
        <f t="shared" si="37"/>
        <v>-58889</v>
      </c>
      <c r="G424" s="7">
        <f>-דשבורד!$F$5</f>
        <v>-20000</v>
      </c>
      <c r="N424" s="26">
        <f t="shared" si="38"/>
        <v>2</v>
      </c>
      <c r="O424" s="26">
        <f t="shared" si="39"/>
        <v>2020</v>
      </c>
      <c r="P424" s="27" t="str">
        <f>VLOOKUP(N424,'קובץ עזר - לא לגעת'!$C$3:$D$14,2,0)</f>
        <v>פברואר</v>
      </c>
      <c r="Q424" s="27" t="str">
        <f t="shared" si="40"/>
        <v>פברואר_2020</v>
      </c>
    </row>
    <row r="425" spans="1:17" x14ac:dyDescent="0.3">
      <c r="A425" s="9">
        <v>423</v>
      </c>
      <c r="B425" s="6">
        <f t="shared" si="41"/>
        <v>43883</v>
      </c>
      <c r="C425" s="7">
        <f>SUMIF('תנועות בנק'!$A:$A,$B425,'תנועות בנק'!E:E)</f>
        <v>0</v>
      </c>
      <c r="D425" s="7">
        <f>SUMIF('תנועות בנק'!$A:$A,$B425,'תנועות בנק'!F:F)</f>
        <v>0</v>
      </c>
      <c r="E425" s="7">
        <f t="shared" si="36"/>
        <v>0</v>
      </c>
      <c r="F425" s="7">
        <f t="shared" si="37"/>
        <v>-58889</v>
      </c>
      <c r="G425" s="7">
        <f>-דשבורד!$F$5</f>
        <v>-20000</v>
      </c>
      <c r="N425" s="26">
        <f t="shared" si="38"/>
        <v>2</v>
      </c>
      <c r="O425" s="26">
        <f t="shared" si="39"/>
        <v>2020</v>
      </c>
      <c r="P425" s="27" t="str">
        <f>VLOOKUP(N425,'קובץ עזר - לא לגעת'!$C$3:$D$14,2,0)</f>
        <v>פברואר</v>
      </c>
      <c r="Q425" s="27" t="str">
        <f t="shared" si="40"/>
        <v>פברואר_2020</v>
      </c>
    </row>
    <row r="426" spans="1:17" x14ac:dyDescent="0.3">
      <c r="A426" s="9">
        <v>424</v>
      </c>
      <c r="B426" s="6">
        <f t="shared" si="41"/>
        <v>43884</v>
      </c>
      <c r="C426" s="7">
        <f>SUMIF('תנועות בנק'!$A:$A,$B426,'תנועות בנק'!E:E)</f>
        <v>0</v>
      </c>
      <c r="D426" s="7">
        <f>SUMIF('תנועות בנק'!$A:$A,$B426,'תנועות בנק'!F:F)</f>
        <v>0</v>
      </c>
      <c r="E426" s="7">
        <f t="shared" si="36"/>
        <v>0</v>
      </c>
      <c r="F426" s="7">
        <f t="shared" si="37"/>
        <v>-58889</v>
      </c>
      <c r="G426" s="7">
        <f>-דשבורד!$F$5</f>
        <v>-20000</v>
      </c>
      <c r="N426" s="26">
        <f t="shared" si="38"/>
        <v>2</v>
      </c>
      <c r="O426" s="26">
        <f t="shared" si="39"/>
        <v>2020</v>
      </c>
      <c r="P426" s="27" t="str">
        <f>VLOOKUP(N426,'קובץ עזר - לא לגעת'!$C$3:$D$14,2,0)</f>
        <v>פברואר</v>
      </c>
      <c r="Q426" s="27" t="str">
        <f t="shared" si="40"/>
        <v>פברואר_2020</v>
      </c>
    </row>
    <row r="427" spans="1:17" x14ac:dyDescent="0.3">
      <c r="A427" s="9">
        <v>425</v>
      </c>
      <c r="B427" s="6">
        <f t="shared" si="41"/>
        <v>43885</v>
      </c>
      <c r="C427" s="7">
        <f>SUMIF('תנועות בנק'!$A:$A,$B427,'תנועות בנק'!E:E)</f>
        <v>0</v>
      </c>
      <c r="D427" s="7">
        <f>SUMIF('תנועות בנק'!$A:$A,$B427,'תנועות בנק'!F:F)</f>
        <v>0</v>
      </c>
      <c r="E427" s="7">
        <f t="shared" si="36"/>
        <v>0</v>
      </c>
      <c r="F427" s="7">
        <f t="shared" si="37"/>
        <v>-58889</v>
      </c>
      <c r="G427" s="7">
        <f>-דשבורד!$F$5</f>
        <v>-20000</v>
      </c>
      <c r="N427" s="26">
        <f t="shared" si="38"/>
        <v>2</v>
      </c>
      <c r="O427" s="26">
        <f t="shared" si="39"/>
        <v>2020</v>
      </c>
      <c r="P427" s="27" t="str">
        <f>VLOOKUP(N427,'קובץ עזר - לא לגעת'!$C$3:$D$14,2,0)</f>
        <v>פברואר</v>
      </c>
      <c r="Q427" s="27" t="str">
        <f t="shared" si="40"/>
        <v>פברואר_2020</v>
      </c>
    </row>
    <row r="428" spans="1:17" x14ac:dyDescent="0.3">
      <c r="A428" s="9">
        <v>426</v>
      </c>
      <c r="B428" s="6">
        <f t="shared" si="41"/>
        <v>43886</v>
      </c>
      <c r="C428" s="7">
        <f>SUMIF('תנועות בנק'!$A:$A,$B428,'תנועות בנק'!E:E)</f>
        <v>0</v>
      </c>
      <c r="D428" s="7">
        <f>SUMIF('תנועות בנק'!$A:$A,$B428,'תנועות בנק'!F:F)</f>
        <v>0</v>
      </c>
      <c r="E428" s="7">
        <f t="shared" si="36"/>
        <v>0</v>
      </c>
      <c r="F428" s="7">
        <f t="shared" si="37"/>
        <v>-58889</v>
      </c>
      <c r="G428" s="7">
        <f>-דשבורד!$F$5</f>
        <v>-20000</v>
      </c>
      <c r="N428" s="26">
        <f t="shared" si="38"/>
        <v>2</v>
      </c>
      <c r="O428" s="26">
        <f t="shared" si="39"/>
        <v>2020</v>
      </c>
      <c r="P428" s="27" t="str">
        <f>VLOOKUP(N428,'קובץ עזר - לא לגעת'!$C$3:$D$14,2,0)</f>
        <v>פברואר</v>
      </c>
      <c r="Q428" s="27" t="str">
        <f t="shared" si="40"/>
        <v>פברואר_2020</v>
      </c>
    </row>
    <row r="429" spans="1:17" x14ac:dyDescent="0.3">
      <c r="A429" s="9">
        <v>427</v>
      </c>
      <c r="B429" s="6">
        <f t="shared" si="41"/>
        <v>43887</v>
      </c>
      <c r="C429" s="7">
        <f>SUMIF('תנועות בנק'!$A:$A,$B429,'תנועות בנק'!E:E)</f>
        <v>0</v>
      </c>
      <c r="D429" s="7">
        <f>SUMIF('תנועות בנק'!$A:$A,$B429,'תנועות בנק'!F:F)</f>
        <v>0</v>
      </c>
      <c r="E429" s="7">
        <f t="shared" si="36"/>
        <v>0</v>
      </c>
      <c r="F429" s="7">
        <f t="shared" si="37"/>
        <v>-58889</v>
      </c>
      <c r="G429" s="7">
        <f>-דשבורד!$F$5</f>
        <v>-20000</v>
      </c>
      <c r="N429" s="26">
        <f t="shared" si="38"/>
        <v>2</v>
      </c>
      <c r="O429" s="26">
        <f t="shared" si="39"/>
        <v>2020</v>
      </c>
      <c r="P429" s="27" t="str">
        <f>VLOOKUP(N429,'קובץ עזר - לא לגעת'!$C$3:$D$14,2,0)</f>
        <v>פברואר</v>
      </c>
      <c r="Q429" s="27" t="str">
        <f t="shared" si="40"/>
        <v>פברואר_2020</v>
      </c>
    </row>
    <row r="430" spans="1:17" x14ac:dyDescent="0.3">
      <c r="A430" s="9">
        <v>428</v>
      </c>
      <c r="B430" s="6">
        <f t="shared" si="41"/>
        <v>43888</v>
      </c>
      <c r="C430" s="7">
        <f>SUMIF('תנועות בנק'!$A:$A,$B430,'תנועות בנק'!E:E)</f>
        <v>0</v>
      </c>
      <c r="D430" s="7">
        <f>SUMIF('תנועות בנק'!$A:$A,$B430,'תנועות בנק'!F:F)</f>
        <v>0</v>
      </c>
      <c r="E430" s="7">
        <f t="shared" si="36"/>
        <v>0</v>
      </c>
      <c r="F430" s="7">
        <f t="shared" si="37"/>
        <v>-58889</v>
      </c>
      <c r="G430" s="7">
        <f>-דשבורד!$F$5</f>
        <v>-20000</v>
      </c>
      <c r="N430" s="26">
        <f t="shared" si="38"/>
        <v>2</v>
      </c>
      <c r="O430" s="26">
        <f t="shared" si="39"/>
        <v>2020</v>
      </c>
      <c r="P430" s="27" t="str">
        <f>VLOOKUP(N430,'קובץ עזר - לא לגעת'!$C$3:$D$14,2,0)</f>
        <v>פברואר</v>
      </c>
      <c r="Q430" s="27" t="str">
        <f t="shared" si="40"/>
        <v>פברואר_2020</v>
      </c>
    </row>
    <row r="431" spans="1:17" x14ac:dyDescent="0.3">
      <c r="A431" s="9">
        <v>429</v>
      </c>
      <c r="B431" s="6">
        <f t="shared" si="41"/>
        <v>43889</v>
      </c>
      <c r="C431" s="7">
        <f>SUMIF('תנועות בנק'!$A:$A,$B431,'תנועות בנק'!E:E)</f>
        <v>0</v>
      </c>
      <c r="D431" s="7">
        <f>SUMIF('תנועות בנק'!$A:$A,$B431,'תנועות בנק'!F:F)</f>
        <v>0</v>
      </c>
      <c r="E431" s="7">
        <f t="shared" si="36"/>
        <v>0</v>
      </c>
      <c r="F431" s="7">
        <f t="shared" si="37"/>
        <v>-58889</v>
      </c>
      <c r="G431" s="7">
        <f>-דשבורד!$F$5</f>
        <v>-20000</v>
      </c>
      <c r="N431" s="26">
        <f t="shared" si="38"/>
        <v>2</v>
      </c>
      <c r="O431" s="26">
        <f t="shared" si="39"/>
        <v>2020</v>
      </c>
      <c r="P431" s="27" t="str">
        <f>VLOOKUP(N431,'קובץ עזר - לא לגעת'!$C$3:$D$14,2,0)</f>
        <v>פברואר</v>
      </c>
      <c r="Q431" s="27" t="str">
        <f t="shared" si="40"/>
        <v>פברואר_2020</v>
      </c>
    </row>
    <row r="432" spans="1:17" x14ac:dyDescent="0.3">
      <c r="A432" s="9">
        <v>430</v>
      </c>
      <c r="B432" s="6">
        <f t="shared" si="41"/>
        <v>43890</v>
      </c>
      <c r="C432" s="7">
        <f>SUMIF('תנועות בנק'!$A:$A,$B432,'תנועות בנק'!E:E)</f>
        <v>0</v>
      </c>
      <c r="D432" s="7">
        <f>SUMIF('תנועות בנק'!$A:$A,$B432,'תנועות בנק'!F:F)</f>
        <v>0</v>
      </c>
      <c r="E432" s="7">
        <f t="shared" si="36"/>
        <v>0</v>
      </c>
      <c r="F432" s="7">
        <f t="shared" si="37"/>
        <v>-58889</v>
      </c>
      <c r="G432" s="7">
        <f>-דשבורד!$F$5</f>
        <v>-20000</v>
      </c>
      <c r="N432" s="26">
        <f t="shared" si="38"/>
        <v>2</v>
      </c>
      <c r="O432" s="26">
        <f t="shared" si="39"/>
        <v>2020</v>
      </c>
      <c r="P432" s="27" t="str">
        <f>VLOOKUP(N432,'קובץ עזר - לא לגעת'!$C$3:$D$14,2,0)</f>
        <v>פברואר</v>
      </c>
      <c r="Q432" s="27" t="str">
        <f t="shared" si="40"/>
        <v>פברואר_2020</v>
      </c>
    </row>
    <row r="433" spans="1:17" x14ac:dyDescent="0.3">
      <c r="A433" s="9">
        <v>431</v>
      </c>
      <c r="B433" s="6">
        <f t="shared" si="41"/>
        <v>43891</v>
      </c>
      <c r="C433" s="7">
        <f>SUMIF('תנועות בנק'!$A:$A,$B433,'תנועות בנק'!E:E)</f>
        <v>0</v>
      </c>
      <c r="D433" s="7">
        <f>SUMIF('תנועות בנק'!$A:$A,$B433,'תנועות בנק'!F:F)</f>
        <v>0</v>
      </c>
      <c r="E433" s="7">
        <f t="shared" si="36"/>
        <v>0</v>
      </c>
      <c r="F433" s="7">
        <f t="shared" si="37"/>
        <v>-58889</v>
      </c>
      <c r="G433" s="7">
        <f>-דשבורד!$F$5</f>
        <v>-20000</v>
      </c>
      <c r="N433" s="26">
        <f t="shared" si="38"/>
        <v>3</v>
      </c>
      <c r="O433" s="26">
        <f t="shared" si="39"/>
        <v>2020</v>
      </c>
      <c r="P433" s="27" t="str">
        <f>VLOOKUP(N433,'קובץ עזר - לא לגעת'!$C$3:$D$14,2,0)</f>
        <v>מרץ</v>
      </c>
      <c r="Q433" s="27" t="str">
        <f t="shared" si="40"/>
        <v>מרץ_2020</v>
      </c>
    </row>
    <row r="434" spans="1:17" x14ac:dyDescent="0.3">
      <c r="A434" s="9">
        <v>432</v>
      </c>
      <c r="B434" s="6">
        <f t="shared" si="41"/>
        <v>43892</v>
      </c>
      <c r="C434" s="7">
        <f>SUMIF('תנועות בנק'!$A:$A,$B434,'תנועות בנק'!E:E)</f>
        <v>0</v>
      </c>
      <c r="D434" s="7">
        <f>SUMIF('תנועות בנק'!$A:$A,$B434,'תנועות בנק'!F:F)</f>
        <v>0</v>
      </c>
      <c r="E434" s="7">
        <f t="shared" si="36"/>
        <v>0</v>
      </c>
      <c r="F434" s="7">
        <f t="shared" si="37"/>
        <v>-58889</v>
      </c>
      <c r="G434" s="7">
        <f>-דשבורד!$F$5</f>
        <v>-20000</v>
      </c>
      <c r="N434" s="26">
        <f t="shared" si="38"/>
        <v>3</v>
      </c>
      <c r="O434" s="26">
        <f t="shared" si="39"/>
        <v>2020</v>
      </c>
      <c r="P434" s="27" t="str">
        <f>VLOOKUP(N434,'קובץ עזר - לא לגעת'!$C$3:$D$14,2,0)</f>
        <v>מרץ</v>
      </c>
      <c r="Q434" s="27" t="str">
        <f t="shared" si="40"/>
        <v>מרץ_2020</v>
      </c>
    </row>
    <row r="435" spans="1:17" x14ac:dyDescent="0.3">
      <c r="A435" s="9">
        <v>433</v>
      </c>
      <c r="B435" s="6">
        <f t="shared" si="41"/>
        <v>43893</v>
      </c>
      <c r="C435" s="7">
        <f>SUMIF('תנועות בנק'!$A:$A,$B435,'תנועות בנק'!E:E)</f>
        <v>0</v>
      </c>
      <c r="D435" s="7">
        <f>SUMIF('תנועות בנק'!$A:$A,$B435,'תנועות בנק'!F:F)</f>
        <v>0</v>
      </c>
      <c r="E435" s="7">
        <f t="shared" si="36"/>
        <v>0</v>
      </c>
      <c r="F435" s="7">
        <f t="shared" si="37"/>
        <v>-58889</v>
      </c>
      <c r="G435" s="7">
        <f>-דשבורד!$F$5</f>
        <v>-20000</v>
      </c>
      <c r="N435" s="26">
        <f t="shared" si="38"/>
        <v>3</v>
      </c>
      <c r="O435" s="26">
        <f t="shared" si="39"/>
        <v>2020</v>
      </c>
      <c r="P435" s="27" t="str">
        <f>VLOOKUP(N435,'קובץ עזר - לא לגעת'!$C$3:$D$14,2,0)</f>
        <v>מרץ</v>
      </c>
      <c r="Q435" s="27" t="str">
        <f t="shared" si="40"/>
        <v>מרץ_2020</v>
      </c>
    </row>
    <row r="436" spans="1:17" x14ac:dyDescent="0.3">
      <c r="A436" s="9">
        <v>434</v>
      </c>
      <c r="B436" s="6">
        <f t="shared" si="41"/>
        <v>43894</v>
      </c>
      <c r="C436" s="7">
        <f>SUMIF('תנועות בנק'!$A:$A,$B436,'תנועות בנק'!E:E)</f>
        <v>0</v>
      </c>
      <c r="D436" s="7">
        <f>SUMIF('תנועות בנק'!$A:$A,$B436,'תנועות בנק'!F:F)</f>
        <v>0</v>
      </c>
      <c r="E436" s="7">
        <f t="shared" si="36"/>
        <v>0</v>
      </c>
      <c r="F436" s="7">
        <f t="shared" si="37"/>
        <v>-58889</v>
      </c>
      <c r="G436" s="7">
        <f>-דשבורד!$F$5</f>
        <v>-20000</v>
      </c>
      <c r="N436" s="26">
        <f t="shared" si="38"/>
        <v>3</v>
      </c>
      <c r="O436" s="26">
        <f t="shared" si="39"/>
        <v>2020</v>
      </c>
      <c r="P436" s="27" t="str">
        <f>VLOOKUP(N436,'קובץ עזר - לא לגעת'!$C$3:$D$14,2,0)</f>
        <v>מרץ</v>
      </c>
      <c r="Q436" s="27" t="str">
        <f t="shared" si="40"/>
        <v>מרץ_2020</v>
      </c>
    </row>
    <row r="437" spans="1:17" x14ac:dyDescent="0.3">
      <c r="A437" s="9">
        <v>435</v>
      </c>
      <c r="B437" s="6">
        <f t="shared" si="41"/>
        <v>43895</v>
      </c>
      <c r="C437" s="7">
        <f>SUMIF('תנועות בנק'!$A:$A,$B437,'תנועות בנק'!E:E)</f>
        <v>0</v>
      </c>
      <c r="D437" s="7">
        <f>SUMIF('תנועות בנק'!$A:$A,$B437,'תנועות בנק'!F:F)</f>
        <v>0</v>
      </c>
      <c r="E437" s="7">
        <f t="shared" si="36"/>
        <v>0</v>
      </c>
      <c r="F437" s="7">
        <f t="shared" si="37"/>
        <v>-58889</v>
      </c>
      <c r="G437" s="7">
        <f>-דשבורד!$F$5</f>
        <v>-20000</v>
      </c>
      <c r="N437" s="26">
        <f t="shared" si="38"/>
        <v>3</v>
      </c>
      <c r="O437" s="26">
        <f t="shared" si="39"/>
        <v>2020</v>
      </c>
      <c r="P437" s="27" t="str">
        <f>VLOOKUP(N437,'קובץ עזר - לא לגעת'!$C$3:$D$14,2,0)</f>
        <v>מרץ</v>
      </c>
      <c r="Q437" s="27" t="str">
        <f t="shared" si="40"/>
        <v>מרץ_2020</v>
      </c>
    </row>
    <row r="438" spans="1:17" x14ac:dyDescent="0.3">
      <c r="A438" s="9">
        <v>436</v>
      </c>
      <c r="B438" s="6">
        <f t="shared" si="41"/>
        <v>43896</v>
      </c>
      <c r="C438" s="7">
        <f>SUMIF('תנועות בנק'!$A:$A,$B438,'תנועות בנק'!E:E)</f>
        <v>0</v>
      </c>
      <c r="D438" s="7">
        <f>SUMIF('תנועות בנק'!$A:$A,$B438,'תנועות בנק'!F:F)</f>
        <v>0</v>
      </c>
      <c r="E438" s="7">
        <f t="shared" si="36"/>
        <v>0</v>
      </c>
      <c r="F438" s="7">
        <f t="shared" si="37"/>
        <v>-58889</v>
      </c>
      <c r="G438" s="7">
        <f>-דשבורד!$F$5</f>
        <v>-20000</v>
      </c>
      <c r="N438" s="26">
        <f t="shared" si="38"/>
        <v>3</v>
      </c>
      <c r="O438" s="26">
        <f t="shared" si="39"/>
        <v>2020</v>
      </c>
      <c r="P438" s="27" t="str">
        <f>VLOOKUP(N438,'קובץ עזר - לא לגעת'!$C$3:$D$14,2,0)</f>
        <v>מרץ</v>
      </c>
      <c r="Q438" s="27" t="str">
        <f t="shared" si="40"/>
        <v>מרץ_2020</v>
      </c>
    </row>
    <row r="439" spans="1:17" x14ac:dyDescent="0.3">
      <c r="A439" s="9">
        <v>437</v>
      </c>
      <c r="B439" s="6">
        <f t="shared" si="41"/>
        <v>43897</v>
      </c>
      <c r="C439" s="7">
        <f>SUMIF('תנועות בנק'!$A:$A,$B439,'תנועות בנק'!E:E)</f>
        <v>0</v>
      </c>
      <c r="D439" s="7">
        <f>SUMIF('תנועות בנק'!$A:$A,$B439,'תנועות בנק'!F:F)</f>
        <v>0</v>
      </c>
      <c r="E439" s="7">
        <f t="shared" si="36"/>
        <v>0</v>
      </c>
      <c r="F439" s="7">
        <f t="shared" si="37"/>
        <v>-58889</v>
      </c>
      <c r="G439" s="7">
        <f>-דשבורד!$F$5</f>
        <v>-20000</v>
      </c>
      <c r="N439" s="26">
        <f t="shared" si="38"/>
        <v>3</v>
      </c>
      <c r="O439" s="26">
        <f t="shared" si="39"/>
        <v>2020</v>
      </c>
      <c r="P439" s="27" t="str">
        <f>VLOOKUP(N439,'קובץ עזר - לא לגעת'!$C$3:$D$14,2,0)</f>
        <v>מרץ</v>
      </c>
      <c r="Q439" s="27" t="str">
        <f t="shared" si="40"/>
        <v>מרץ_2020</v>
      </c>
    </row>
    <row r="440" spans="1:17" x14ac:dyDescent="0.3">
      <c r="A440" s="9">
        <v>438</v>
      </c>
      <c r="B440" s="6">
        <f t="shared" si="41"/>
        <v>43898</v>
      </c>
      <c r="C440" s="7">
        <f>SUMIF('תנועות בנק'!$A:$A,$B440,'תנועות בנק'!E:E)</f>
        <v>0</v>
      </c>
      <c r="D440" s="7">
        <f>SUMIF('תנועות בנק'!$A:$A,$B440,'תנועות בנק'!F:F)</f>
        <v>0</v>
      </c>
      <c r="E440" s="7">
        <f t="shared" si="36"/>
        <v>0</v>
      </c>
      <c r="F440" s="7">
        <f t="shared" si="37"/>
        <v>-58889</v>
      </c>
      <c r="G440" s="7">
        <f>-דשבורד!$F$5</f>
        <v>-20000</v>
      </c>
      <c r="N440" s="26">
        <f t="shared" si="38"/>
        <v>3</v>
      </c>
      <c r="O440" s="26">
        <f t="shared" si="39"/>
        <v>2020</v>
      </c>
      <c r="P440" s="27" t="str">
        <f>VLOOKUP(N440,'קובץ עזר - לא לגעת'!$C$3:$D$14,2,0)</f>
        <v>מרץ</v>
      </c>
      <c r="Q440" s="27" t="str">
        <f t="shared" si="40"/>
        <v>מרץ_2020</v>
      </c>
    </row>
    <row r="441" spans="1:17" x14ac:dyDescent="0.3">
      <c r="A441" s="9">
        <v>439</v>
      </c>
      <c r="B441" s="6">
        <f t="shared" si="41"/>
        <v>43899</v>
      </c>
      <c r="C441" s="7">
        <f>SUMIF('תנועות בנק'!$A:$A,$B441,'תנועות בנק'!E:E)</f>
        <v>0</v>
      </c>
      <c r="D441" s="7">
        <f>SUMIF('תנועות בנק'!$A:$A,$B441,'תנועות בנק'!F:F)</f>
        <v>0</v>
      </c>
      <c r="E441" s="7">
        <f t="shared" si="36"/>
        <v>0</v>
      </c>
      <c r="F441" s="7">
        <f t="shared" si="37"/>
        <v>-58889</v>
      </c>
      <c r="G441" s="7">
        <f>-דשבורד!$F$5</f>
        <v>-20000</v>
      </c>
      <c r="N441" s="26">
        <f t="shared" si="38"/>
        <v>3</v>
      </c>
      <c r="O441" s="26">
        <f t="shared" si="39"/>
        <v>2020</v>
      </c>
      <c r="P441" s="27" t="str">
        <f>VLOOKUP(N441,'קובץ עזר - לא לגעת'!$C$3:$D$14,2,0)</f>
        <v>מרץ</v>
      </c>
      <c r="Q441" s="27" t="str">
        <f t="shared" si="40"/>
        <v>מרץ_2020</v>
      </c>
    </row>
    <row r="442" spans="1:17" x14ac:dyDescent="0.3">
      <c r="A442" s="9">
        <v>440</v>
      </c>
      <c r="B442" s="6">
        <f t="shared" si="41"/>
        <v>43900</v>
      </c>
      <c r="C442" s="7">
        <f>SUMIF('תנועות בנק'!$A:$A,$B442,'תנועות בנק'!E:E)</f>
        <v>0</v>
      </c>
      <c r="D442" s="7">
        <f>SUMIF('תנועות בנק'!$A:$A,$B442,'תנועות בנק'!F:F)</f>
        <v>0</v>
      </c>
      <c r="E442" s="7">
        <f t="shared" si="36"/>
        <v>0</v>
      </c>
      <c r="F442" s="7">
        <f t="shared" si="37"/>
        <v>-58889</v>
      </c>
      <c r="G442" s="7">
        <f>-דשבורד!$F$5</f>
        <v>-20000</v>
      </c>
      <c r="N442" s="26">
        <f t="shared" si="38"/>
        <v>3</v>
      </c>
      <c r="O442" s="26">
        <f t="shared" si="39"/>
        <v>2020</v>
      </c>
      <c r="P442" s="27" t="str">
        <f>VLOOKUP(N442,'קובץ עזר - לא לגעת'!$C$3:$D$14,2,0)</f>
        <v>מרץ</v>
      </c>
      <c r="Q442" s="27" t="str">
        <f t="shared" si="40"/>
        <v>מרץ_2020</v>
      </c>
    </row>
    <row r="443" spans="1:17" x14ac:dyDescent="0.3">
      <c r="A443" s="9">
        <v>441</v>
      </c>
      <c r="B443" s="6">
        <f t="shared" si="41"/>
        <v>43901</v>
      </c>
      <c r="C443" s="7">
        <f>SUMIF('תנועות בנק'!$A:$A,$B443,'תנועות בנק'!E:E)</f>
        <v>0</v>
      </c>
      <c r="D443" s="7">
        <f>SUMIF('תנועות בנק'!$A:$A,$B443,'תנועות בנק'!F:F)</f>
        <v>0</v>
      </c>
      <c r="E443" s="7">
        <f t="shared" si="36"/>
        <v>0</v>
      </c>
      <c r="F443" s="7">
        <f t="shared" si="37"/>
        <v>-58889</v>
      </c>
      <c r="G443" s="7">
        <f>-דשבורד!$F$5</f>
        <v>-20000</v>
      </c>
      <c r="N443" s="26">
        <f t="shared" si="38"/>
        <v>3</v>
      </c>
      <c r="O443" s="26">
        <f t="shared" si="39"/>
        <v>2020</v>
      </c>
      <c r="P443" s="27" t="str">
        <f>VLOOKUP(N443,'קובץ עזר - לא לגעת'!$C$3:$D$14,2,0)</f>
        <v>מרץ</v>
      </c>
      <c r="Q443" s="27" t="str">
        <f t="shared" si="40"/>
        <v>מרץ_2020</v>
      </c>
    </row>
    <row r="444" spans="1:17" x14ac:dyDescent="0.3">
      <c r="A444" s="9">
        <v>442</v>
      </c>
      <c r="B444" s="6">
        <f t="shared" si="41"/>
        <v>43902</v>
      </c>
      <c r="C444" s="7">
        <f>SUMIF('תנועות בנק'!$A:$A,$B444,'תנועות בנק'!E:E)</f>
        <v>0</v>
      </c>
      <c r="D444" s="7">
        <f>SUMIF('תנועות בנק'!$A:$A,$B444,'תנועות בנק'!F:F)</f>
        <v>0</v>
      </c>
      <c r="E444" s="7">
        <f t="shared" si="36"/>
        <v>0</v>
      </c>
      <c r="F444" s="7">
        <f t="shared" si="37"/>
        <v>-58889</v>
      </c>
      <c r="G444" s="7">
        <f>-דשבורד!$F$5</f>
        <v>-20000</v>
      </c>
      <c r="N444" s="26">
        <f t="shared" si="38"/>
        <v>3</v>
      </c>
      <c r="O444" s="26">
        <f t="shared" si="39"/>
        <v>2020</v>
      </c>
      <c r="P444" s="27" t="str">
        <f>VLOOKUP(N444,'קובץ עזר - לא לגעת'!$C$3:$D$14,2,0)</f>
        <v>מרץ</v>
      </c>
      <c r="Q444" s="27" t="str">
        <f t="shared" si="40"/>
        <v>מרץ_2020</v>
      </c>
    </row>
    <row r="445" spans="1:17" x14ac:dyDescent="0.3">
      <c r="A445" s="9">
        <v>443</v>
      </c>
      <c r="B445" s="6">
        <f t="shared" si="41"/>
        <v>43903</v>
      </c>
      <c r="C445" s="7">
        <f>SUMIF('תנועות בנק'!$A:$A,$B445,'תנועות בנק'!E:E)</f>
        <v>0</v>
      </c>
      <c r="D445" s="7">
        <f>SUMIF('תנועות בנק'!$A:$A,$B445,'תנועות בנק'!F:F)</f>
        <v>0</v>
      </c>
      <c r="E445" s="7">
        <f t="shared" si="36"/>
        <v>0</v>
      </c>
      <c r="F445" s="7">
        <f t="shared" si="37"/>
        <v>-58889</v>
      </c>
      <c r="G445" s="7">
        <f>-דשבורד!$F$5</f>
        <v>-20000</v>
      </c>
      <c r="N445" s="26">
        <f t="shared" si="38"/>
        <v>3</v>
      </c>
      <c r="O445" s="26">
        <f t="shared" si="39"/>
        <v>2020</v>
      </c>
      <c r="P445" s="27" t="str">
        <f>VLOOKUP(N445,'קובץ עזר - לא לגעת'!$C$3:$D$14,2,0)</f>
        <v>מרץ</v>
      </c>
      <c r="Q445" s="27" t="str">
        <f t="shared" si="40"/>
        <v>מרץ_2020</v>
      </c>
    </row>
    <row r="446" spans="1:17" x14ac:dyDescent="0.3">
      <c r="A446" s="9">
        <v>444</v>
      </c>
      <c r="B446" s="6">
        <f t="shared" si="41"/>
        <v>43904</v>
      </c>
      <c r="C446" s="7">
        <f>SUMIF('תנועות בנק'!$A:$A,$B446,'תנועות בנק'!E:E)</f>
        <v>0</v>
      </c>
      <c r="D446" s="7">
        <f>SUMIF('תנועות בנק'!$A:$A,$B446,'תנועות בנק'!F:F)</f>
        <v>0</v>
      </c>
      <c r="E446" s="7">
        <f t="shared" si="36"/>
        <v>0</v>
      </c>
      <c r="F446" s="7">
        <f t="shared" si="37"/>
        <v>-58889</v>
      </c>
      <c r="G446" s="7">
        <f>-דשבורד!$F$5</f>
        <v>-20000</v>
      </c>
      <c r="N446" s="26">
        <f t="shared" si="38"/>
        <v>3</v>
      </c>
      <c r="O446" s="26">
        <f t="shared" si="39"/>
        <v>2020</v>
      </c>
      <c r="P446" s="27" t="str">
        <f>VLOOKUP(N446,'קובץ עזר - לא לגעת'!$C$3:$D$14,2,0)</f>
        <v>מרץ</v>
      </c>
      <c r="Q446" s="27" t="str">
        <f t="shared" si="40"/>
        <v>מרץ_2020</v>
      </c>
    </row>
    <row r="447" spans="1:17" x14ac:dyDescent="0.3">
      <c r="A447" s="9">
        <v>445</v>
      </c>
      <c r="B447" s="6">
        <f t="shared" si="41"/>
        <v>43905</v>
      </c>
      <c r="C447" s="7">
        <f>SUMIF('תנועות בנק'!$A:$A,$B447,'תנועות בנק'!E:E)</f>
        <v>0</v>
      </c>
      <c r="D447" s="7">
        <f>SUMIF('תנועות בנק'!$A:$A,$B447,'תנועות בנק'!F:F)</f>
        <v>0</v>
      </c>
      <c r="E447" s="7">
        <f t="shared" si="36"/>
        <v>0</v>
      </c>
      <c r="F447" s="7">
        <f t="shared" si="37"/>
        <v>-58889</v>
      </c>
      <c r="G447" s="7">
        <f>-דשבורד!$F$5</f>
        <v>-20000</v>
      </c>
      <c r="N447" s="26">
        <f t="shared" si="38"/>
        <v>3</v>
      </c>
      <c r="O447" s="26">
        <f t="shared" si="39"/>
        <v>2020</v>
      </c>
      <c r="P447" s="27" t="str">
        <f>VLOOKUP(N447,'קובץ עזר - לא לגעת'!$C$3:$D$14,2,0)</f>
        <v>מרץ</v>
      </c>
      <c r="Q447" s="27" t="str">
        <f t="shared" si="40"/>
        <v>מרץ_2020</v>
      </c>
    </row>
    <row r="448" spans="1:17" x14ac:dyDescent="0.3">
      <c r="A448" s="9">
        <v>446</v>
      </c>
      <c r="B448" s="6">
        <f t="shared" si="41"/>
        <v>43906</v>
      </c>
      <c r="C448" s="7">
        <f>SUMIF('תנועות בנק'!$A:$A,$B448,'תנועות בנק'!E:E)</f>
        <v>0</v>
      </c>
      <c r="D448" s="7">
        <f>SUMIF('תנועות בנק'!$A:$A,$B448,'תנועות בנק'!F:F)</f>
        <v>0</v>
      </c>
      <c r="E448" s="7">
        <f t="shared" si="36"/>
        <v>0</v>
      </c>
      <c r="F448" s="7">
        <f t="shared" si="37"/>
        <v>-58889</v>
      </c>
      <c r="G448" s="7">
        <f>-דשבורד!$F$5</f>
        <v>-20000</v>
      </c>
      <c r="N448" s="26">
        <f t="shared" si="38"/>
        <v>3</v>
      </c>
      <c r="O448" s="26">
        <f t="shared" si="39"/>
        <v>2020</v>
      </c>
      <c r="P448" s="27" t="str">
        <f>VLOOKUP(N448,'קובץ עזר - לא לגעת'!$C$3:$D$14,2,0)</f>
        <v>מרץ</v>
      </c>
      <c r="Q448" s="27" t="str">
        <f t="shared" si="40"/>
        <v>מרץ_2020</v>
      </c>
    </row>
    <row r="449" spans="1:17" x14ac:dyDescent="0.3">
      <c r="A449" s="9">
        <v>447</v>
      </c>
      <c r="B449" s="6">
        <f t="shared" si="41"/>
        <v>43907</v>
      </c>
      <c r="C449" s="7">
        <f>SUMIF('תנועות בנק'!$A:$A,$B449,'תנועות בנק'!E:E)</f>
        <v>0</v>
      </c>
      <c r="D449" s="7">
        <f>SUMIF('תנועות בנק'!$A:$A,$B449,'תנועות בנק'!F:F)</f>
        <v>0</v>
      </c>
      <c r="E449" s="7">
        <f t="shared" si="36"/>
        <v>0</v>
      </c>
      <c r="F449" s="7">
        <f t="shared" si="37"/>
        <v>-58889</v>
      </c>
      <c r="G449" s="7">
        <f>-דשבורד!$F$5</f>
        <v>-20000</v>
      </c>
      <c r="N449" s="26">
        <f t="shared" si="38"/>
        <v>3</v>
      </c>
      <c r="O449" s="26">
        <f t="shared" si="39"/>
        <v>2020</v>
      </c>
      <c r="P449" s="27" t="str">
        <f>VLOOKUP(N449,'קובץ עזר - לא לגעת'!$C$3:$D$14,2,0)</f>
        <v>מרץ</v>
      </c>
      <c r="Q449" s="27" t="str">
        <f t="shared" si="40"/>
        <v>מרץ_2020</v>
      </c>
    </row>
    <row r="450" spans="1:17" x14ac:dyDescent="0.3">
      <c r="A450" s="9">
        <v>448</v>
      </c>
      <c r="B450" s="6">
        <f t="shared" si="41"/>
        <v>43908</v>
      </c>
      <c r="C450" s="7">
        <f>SUMIF('תנועות בנק'!$A:$A,$B450,'תנועות בנק'!E:E)</f>
        <v>0</v>
      </c>
      <c r="D450" s="7">
        <f>SUMIF('תנועות בנק'!$A:$A,$B450,'תנועות בנק'!F:F)</f>
        <v>0</v>
      </c>
      <c r="E450" s="7">
        <f t="shared" si="36"/>
        <v>0</v>
      </c>
      <c r="F450" s="7">
        <f t="shared" si="37"/>
        <v>-58889</v>
      </c>
      <c r="G450" s="7">
        <f>-דשבורד!$F$5</f>
        <v>-20000</v>
      </c>
      <c r="N450" s="26">
        <f t="shared" si="38"/>
        <v>3</v>
      </c>
      <c r="O450" s="26">
        <f t="shared" si="39"/>
        <v>2020</v>
      </c>
      <c r="P450" s="27" t="str">
        <f>VLOOKUP(N450,'קובץ עזר - לא לגעת'!$C$3:$D$14,2,0)</f>
        <v>מרץ</v>
      </c>
      <c r="Q450" s="27" t="str">
        <f t="shared" si="40"/>
        <v>מרץ_2020</v>
      </c>
    </row>
    <row r="451" spans="1:17" x14ac:dyDescent="0.3">
      <c r="A451" s="9">
        <v>449</v>
      </c>
      <c r="B451" s="6">
        <f t="shared" si="41"/>
        <v>43909</v>
      </c>
      <c r="C451" s="7">
        <f>SUMIF('תנועות בנק'!$A:$A,$B451,'תנועות בנק'!E:E)</f>
        <v>0</v>
      </c>
      <c r="D451" s="7">
        <f>SUMIF('תנועות בנק'!$A:$A,$B451,'תנועות בנק'!F:F)</f>
        <v>0</v>
      </c>
      <c r="E451" s="7">
        <f t="shared" si="36"/>
        <v>0</v>
      </c>
      <c r="F451" s="7">
        <f t="shared" si="37"/>
        <v>-58889</v>
      </c>
      <c r="G451" s="7">
        <f>-דשבורד!$F$5</f>
        <v>-20000</v>
      </c>
      <c r="N451" s="26">
        <f t="shared" si="38"/>
        <v>3</v>
      </c>
      <c r="O451" s="26">
        <f t="shared" si="39"/>
        <v>2020</v>
      </c>
      <c r="P451" s="27" t="str">
        <f>VLOOKUP(N451,'קובץ עזר - לא לגעת'!$C$3:$D$14,2,0)</f>
        <v>מרץ</v>
      </c>
      <c r="Q451" s="27" t="str">
        <f t="shared" si="40"/>
        <v>מרץ_2020</v>
      </c>
    </row>
    <row r="452" spans="1:17" x14ac:dyDescent="0.3">
      <c r="A452" s="9">
        <v>450</v>
      </c>
      <c r="B452" s="6">
        <f t="shared" si="41"/>
        <v>43910</v>
      </c>
      <c r="C452" s="7">
        <f>SUMIF('תנועות בנק'!$A:$A,$B452,'תנועות בנק'!E:E)</f>
        <v>0</v>
      </c>
      <c r="D452" s="7">
        <f>SUMIF('תנועות בנק'!$A:$A,$B452,'תנועות בנק'!F:F)</f>
        <v>0</v>
      </c>
      <c r="E452" s="7">
        <f t="shared" ref="E452:E515" si="42">C452-D452</f>
        <v>0</v>
      </c>
      <c r="F452" s="7">
        <f t="shared" ref="F452:F515" si="43">F451+E452</f>
        <v>-58889</v>
      </c>
      <c r="G452" s="7">
        <f>-דשבורד!$F$5</f>
        <v>-20000</v>
      </c>
      <c r="N452" s="26">
        <f t="shared" ref="N452:N515" si="44">MONTH(B452)</f>
        <v>3</v>
      </c>
      <c r="O452" s="26">
        <f t="shared" ref="O452:O515" si="45">YEAR(B452)</f>
        <v>2020</v>
      </c>
      <c r="P452" s="27" t="str">
        <f>VLOOKUP(N452,'קובץ עזר - לא לגעת'!$C$3:$D$14,2,0)</f>
        <v>מרץ</v>
      </c>
      <c r="Q452" s="27" t="str">
        <f t="shared" ref="Q452:Q515" si="46">P452&amp;"_"&amp;O452</f>
        <v>מרץ_2020</v>
      </c>
    </row>
    <row r="453" spans="1:17" x14ac:dyDescent="0.3">
      <c r="A453" s="9">
        <v>451</v>
      </c>
      <c r="B453" s="6">
        <f t="shared" ref="B453:B516" si="47">B452+1</f>
        <v>43911</v>
      </c>
      <c r="C453" s="7">
        <f>SUMIF('תנועות בנק'!$A:$A,$B453,'תנועות בנק'!E:E)</f>
        <v>0</v>
      </c>
      <c r="D453" s="7">
        <f>SUMIF('תנועות בנק'!$A:$A,$B453,'תנועות בנק'!F:F)</f>
        <v>0</v>
      </c>
      <c r="E453" s="7">
        <f t="shared" si="42"/>
        <v>0</v>
      </c>
      <c r="F453" s="7">
        <f t="shared" si="43"/>
        <v>-58889</v>
      </c>
      <c r="G453" s="7">
        <f>-דשבורד!$F$5</f>
        <v>-20000</v>
      </c>
      <c r="N453" s="26">
        <f t="shared" si="44"/>
        <v>3</v>
      </c>
      <c r="O453" s="26">
        <f t="shared" si="45"/>
        <v>2020</v>
      </c>
      <c r="P453" s="27" t="str">
        <f>VLOOKUP(N453,'קובץ עזר - לא לגעת'!$C$3:$D$14,2,0)</f>
        <v>מרץ</v>
      </c>
      <c r="Q453" s="27" t="str">
        <f t="shared" si="46"/>
        <v>מרץ_2020</v>
      </c>
    </row>
    <row r="454" spans="1:17" x14ac:dyDescent="0.3">
      <c r="A454" s="9">
        <v>452</v>
      </c>
      <c r="B454" s="6">
        <f t="shared" si="47"/>
        <v>43912</v>
      </c>
      <c r="C454" s="7">
        <f>SUMIF('תנועות בנק'!$A:$A,$B454,'תנועות בנק'!E:E)</f>
        <v>0</v>
      </c>
      <c r="D454" s="7">
        <f>SUMIF('תנועות בנק'!$A:$A,$B454,'תנועות בנק'!F:F)</f>
        <v>0</v>
      </c>
      <c r="E454" s="7">
        <f t="shared" si="42"/>
        <v>0</v>
      </c>
      <c r="F454" s="7">
        <f t="shared" si="43"/>
        <v>-58889</v>
      </c>
      <c r="G454" s="7">
        <f>-דשבורד!$F$5</f>
        <v>-20000</v>
      </c>
      <c r="N454" s="26">
        <f t="shared" si="44"/>
        <v>3</v>
      </c>
      <c r="O454" s="26">
        <f t="shared" si="45"/>
        <v>2020</v>
      </c>
      <c r="P454" s="27" t="str">
        <f>VLOOKUP(N454,'קובץ עזר - לא לגעת'!$C$3:$D$14,2,0)</f>
        <v>מרץ</v>
      </c>
      <c r="Q454" s="27" t="str">
        <f t="shared" si="46"/>
        <v>מרץ_2020</v>
      </c>
    </row>
    <row r="455" spans="1:17" x14ac:dyDescent="0.3">
      <c r="A455" s="9">
        <v>453</v>
      </c>
      <c r="B455" s="6">
        <f t="shared" si="47"/>
        <v>43913</v>
      </c>
      <c r="C455" s="7">
        <f>SUMIF('תנועות בנק'!$A:$A,$B455,'תנועות בנק'!E:E)</f>
        <v>0</v>
      </c>
      <c r="D455" s="7">
        <f>SUMIF('תנועות בנק'!$A:$A,$B455,'תנועות בנק'!F:F)</f>
        <v>0</v>
      </c>
      <c r="E455" s="7">
        <f t="shared" si="42"/>
        <v>0</v>
      </c>
      <c r="F455" s="7">
        <f t="shared" si="43"/>
        <v>-58889</v>
      </c>
      <c r="G455" s="7">
        <f>-דשבורד!$F$5</f>
        <v>-20000</v>
      </c>
      <c r="N455" s="26">
        <f t="shared" si="44"/>
        <v>3</v>
      </c>
      <c r="O455" s="26">
        <f t="shared" si="45"/>
        <v>2020</v>
      </c>
      <c r="P455" s="27" t="str">
        <f>VLOOKUP(N455,'קובץ עזר - לא לגעת'!$C$3:$D$14,2,0)</f>
        <v>מרץ</v>
      </c>
      <c r="Q455" s="27" t="str">
        <f t="shared" si="46"/>
        <v>מרץ_2020</v>
      </c>
    </row>
    <row r="456" spans="1:17" x14ac:dyDescent="0.3">
      <c r="A456" s="9">
        <v>454</v>
      </c>
      <c r="B456" s="6">
        <f t="shared" si="47"/>
        <v>43914</v>
      </c>
      <c r="C456" s="7">
        <f>SUMIF('תנועות בנק'!$A:$A,$B456,'תנועות בנק'!E:E)</f>
        <v>0</v>
      </c>
      <c r="D456" s="7">
        <f>SUMIF('תנועות בנק'!$A:$A,$B456,'תנועות בנק'!F:F)</f>
        <v>0</v>
      </c>
      <c r="E456" s="7">
        <f t="shared" si="42"/>
        <v>0</v>
      </c>
      <c r="F456" s="7">
        <f t="shared" si="43"/>
        <v>-58889</v>
      </c>
      <c r="G456" s="7">
        <f>-דשבורד!$F$5</f>
        <v>-20000</v>
      </c>
      <c r="N456" s="26">
        <f t="shared" si="44"/>
        <v>3</v>
      </c>
      <c r="O456" s="26">
        <f t="shared" si="45"/>
        <v>2020</v>
      </c>
      <c r="P456" s="27" t="str">
        <f>VLOOKUP(N456,'קובץ עזר - לא לגעת'!$C$3:$D$14,2,0)</f>
        <v>מרץ</v>
      </c>
      <c r="Q456" s="27" t="str">
        <f t="shared" si="46"/>
        <v>מרץ_2020</v>
      </c>
    </row>
    <row r="457" spans="1:17" x14ac:dyDescent="0.3">
      <c r="A457" s="9">
        <v>455</v>
      </c>
      <c r="B457" s="6">
        <f t="shared" si="47"/>
        <v>43915</v>
      </c>
      <c r="C457" s="7">
        <f>SUMIF('תנועות בנק'!$A:$A,$B457,'תנועות בנק'!E:E)</f>
        <v>0</v>
      </c>
      <c r="D457" s="7">
        <f>SUMIF('תנועות בנק'!$A:$A,$B457,'תנועות בנק'!F:F)</f>
        <v>0</v>
      </c>
      <c r="E457" s="7">
        <f t="shared" si="42"/>
        <v>0</v>
      </c>
      <c r="F457" s="7">
        <f t="shared" si="43"/>
        <v>-58889</v>
      </c>
      <c r="G457" s="7">
        <f>-דשבורד!$F$5</f>
        <v>-20000</v>
      </c>
      <c r="N457" s="26">
        <f t="shared" si="44"/>
        <v>3</v>
      </c>
      <c r="O457" s="26">
        <f t="shared" si="45"/>
        <v>2020</v>
      </c>
      <c r="P457" s="27" t="str">
        <f>VLOOKUP(N457,'קובץ עזר - לא לגעת'!$C$3:$D$14,2,0)</f>
        <v>מרץ</v>
      </c>
      <c r="Q457" s="27" t="str">
        <f t="shared" si="46"/>
        <v>מרץ_2020</v>
      </c>
    </row>
    <row r="458" spans="1:17" x14ac:dyDescent="0.3">
      <c r="A458" s="9">
        <v>456</v>
      </c>
      <c r="B458" s="6">
        <f t="shared" si="47"/>
        <v>43916</v>
      </c>
      <c r="C458" s="7">
        <f>SUMIF('תנועות בנק'!$A:$A,$B458,'תנועות בנק'!E:E)</f>
        <v>0</v>
      </c>
      <c r="D458" s="7">
        <f>SUMIF('תנועות בנק'!$A:$A,$B458,'תנועות בנק'!F:F)</f>
        <v>0</v>
      </c>
      <c r="E458" s="7">
        <f t="shared" si="42"/>
        <v>0</v>
      </c>
      <c r="F458" s="7">
        <f t="shared" si="43"/>
        <v>-58889</v>
      </c>
      <c r="G458" s="7">
        <f>-דשבורד!$F$5</f>
        <v>-20000</v>
      </c>
      <c r="N458" s="26">
        <f t="shared" si="44"/>
        <v>3</v>
      </c>
      <c r="O458" s="26">
        <f t="shared" si="45"/>
        <v>2020</v>
      </c>
      <c r="P458" s="27" t="str">
        <f>VLOOKUP(N458,'קובץ עזר - לא לגעת'!$C$3:$D$14,2,0)</f>
        <v>מרץ</v>
      </c>
      <c r="Q458" s="27" t="str">
        <f t="shared" si="46"/>
        <v>מרץ_2020</v>
      </c>
    </row>
    <row r="459" spans="1:17" x14ac:dyDescent="0.3">
      <c r="A459" s="9">
        <v>457</v>
      </c>
      <c r="B459" s="6">
        <f t="shared" si="47"/>
        <v>43917</v>
      </c>
      <c r="C459" s="7">
        <f>SUMIF('תנועות בנק'!$A:$A,$B459,'תנועות בנק'!E:E)</f>
        <v>0</v>
      </c>
      <c r="D459" s="7">
        <f>SUMIF('תנועות בנק'!$A:$A,$B459,'תנועות בנק'!F:F)</f>
        <v>0</v>
      </c>
      <c r="E459" s="7">
        <f t="shared" si="42"/>
        <v>0</v>
      </c>
      <c r="F459" s="7">
        <f t="shared" si="43"/>
        <v>-58889</v>
      </c>
      <c r="G459" s="7">
        <f>-דשבורד!$F$5</f>
        <v>-20000</v>
      </c>
      <c r="N459" s="26">
        <f t="shared" si="44"/>
        <v>3</v>
      </c>
      <c r="O459" s="26">
        <f t="shared" si="45"/>
        <v>2020</v>
      </c>
      <c r="P459" s="27" t="str">
        <f>VLOOKUP(N459,'קובץ עזר - לא לגעת'!$C$3:$D$14,2,0)</f>
        <v>מרץ</v>
      </c>
      <c r="Q459" s="27" t="str">
        <f t="shared" si="46"/>
        <v>מרץ_2020</v>
      </c>
    </row>
    <row r="460" spans="1:17" x14ac:dyDescent="0.3">
      <c r="A460" s="9">
        <v>458</v>
      </c>
      <c r="B460" s="6">
        <f t="shared" si="47"/>
        <v>43918</v>
      </c>
      <c r="C460" s="7">
        <f>SUMIF('תנועות בנק'!$A:$A,$B460,'תנועות בנק'!E:E)</f>
        <v>0</v>
      </c>
      <c r="D460" s="7">
        <f>SUMIF('תנועות בנק'!$A:$A,$B460,'תנועות בנק'!F:F)</f>
        <v>0</v>
      </c>
      <c r="E460" s="7">
        <f t="shared" si="42"/>
        <v>0</v>
      </c>
      <c r="F460" s="7">
        <f t="shared" si="43"/>
        <v>-58889</v>
      </c>
      <c r="G460" s="7">
        <f>-דשבורד!$F$5</f>
        <v>-20000</v>
      </c>
      <c r="N460" s="26">
        <f t="shared" si="44"/>
        <v>3</v>
      </c>
      <c r="O460" s="26">
        <f t="shared" si="45"/>
        <v>2020</v>
      </c>
      <c r="P460" s="27" t="str">
        <f>VLOOKUP(N460,'קובץ עזר - לא לגעת'!$C$3:$D$14,2,0)</f>
        <v>מרץ</v>
      </c>
      <c r="Q460" s="27" t="str">
        <f t="shared" si="46"/>
        <v>מרץ_2020</v>
      </c>
    </row>
    <row r="461" spans="1:17" x14ac:dyDescent="0.3">
      <c r="A461" s="9">
        <v>459</v>
      </c>
      <c r="B461" s="6">
        <f t="shared" si="47"/>
        <v>43919</v>
      </c>
      <c r="C461" s="7">
        <f>SUMIF('תנועות בנק'!$A:$A,$B461,'תנועות בנק'!E:E)</f>
        <v>0</v>
      </c>
      <c r="D461" s="7">
        <f>SUMIF('תנועות בנק'!$A:$A,$B461,'תנועות בנק'!F:F)</f>
        <v>0</v>
      </c>
      <c r="E461" s="7">
        <f t="shared" si="42"/>
        <v>0</v>
      </c>
      <c r="F461" s="7">
        <f t="shared" si="43"/>
        <v>-58889</v>
      </c>
      <c r="G461" s="7">
        <f>-דשבורד!$F$5</f>
        <v>-20000</v>
      </c>
      <c r="N461" s="26">
        <f t="shared" si="44"/>
        <v>3</v>
      </c>
      <c r="O461" s="26">
        <f t="shared" si="45"/>
        <v>2020</v>
      </c>
      <c r="P461" s="27" t="str">
        <f>VLOOKUP(N461,'קובץ עזר - לא לגעת'!$C$3:$D$14,2,0)</f>
        <v>מרץ</v>
      </c>
      <c r="Q461" s="27" t="str">
        <f t="shared" si="46"/>
        <v>מרץ_2020</v>
      </c>
    </row>
    <row r="462" spans="1:17" x14ac:dyDescent="0.3">
      <c r="A462" s="9">
        <v>460</v>
      </c>
      <c r="B462" s="6">
        <f t="shared" si="47"/>
        <v>43920</v>
      </c>
      <c r="C462" s="7">
        <f>SUMIF('תנועות בנק'!$A:$A,$B462,'תנועות בנק'!E:E)</f>
        <v>0</v>
      </c>
      <c r="D462" s="7">
        <f>SUMIF('תנועות בנק'!$A:$A,$B462,'תנועות בנק'!F:F)</f>
        <v>0</v>
      </c>
      <c r="E462" s="7">
        <f t="shared" si="42"/>
        <v>0</v>
      </c>
      <c r="F462" s="7">
        <f t="shared" si="43"/>
        <v>-58889</v>
      </c>
      <c r="G462" s="7">
        <f>-דשבורד!$F$5</f>
        <v>-20000</v>
      </c>
      <c r="N462" s="26">
        <f t="shared" si="44"/>
        <v>3</v>
      </c>
      <c r="O462" s="26">
        <f t="shared" si="45"/>
        <v>2020</v>
      </c>
      <c r="P462" s="27" t="str">
        <f>VLOOKUP(N462,'קובץ עזר - לא לגעת'!$C$3:$D$14,2,0)</f>
        <v>מרץ</v>
      </c>
      <c r="Q462" s="27" t="str">
        <f t="shared" si="46"/>
        <v>מרץ_2020</v>
      </c>
    </row>
    <row r="463" spans="1:17" x14ac:dyDescent="0.3">
      <c r="A463" s="9">
        <v>461</v>
      </c>
      <c r="B463" s="6">
        <f t="shared" si="47"/>
        <v>43921</v>
      </c>
      <c r="C463" s="7">
        <f>SUMIF('תנועות בנק'!$A:$A,$B463,'תנועות בנק'!E:E)</f>
        <v>0</v>
      </c>
      <c r="D463" s="7">
        <f>SUMIF('תנועות בנק'!$A:$A,$B463,'תנועות בנק'!F:F)</f>
        <v>0</v>
      </c>
      <c r="E463" s="7">
        <f t="shared" si="42"/>
        <v>0</v>
      </c>
      <c r="F463" s="7">
        <f t="shared" si="43"/>
        <v>-58889</v>
      </c>
      <c r="G463" s="7">
        <f>-דשבורד!$F$5</f>
        <v>-20000</v>
      </c>
      <c r="N463" s="26">
        <f t="shared" si="44"/>
        <v>3</v>
      </c>
      <c r="O463" s="26">
        <f t="shared" si="45"/>
        <v>2020</v>
      </c>
      <c r="P463" s="27" t="str">
        <f>VLOOKUP(N463,'קובץ עזר - לא לגעת'!$C$3:$D$14,2,0)</f>
        <v>מרץ</v>
      </c>
      <c r="Q463" s="27" t="str">
        <f t="shared" si="46"/>
        <v>מרץ_2020</v>
      </c>
    </row>
    <row r="464" spans="1:17" x14ac:dyDescent="0.3">
      <c r="A464" s="9">
        <v>462</v>
      </c>
      <c r="B464" s="6">
        <f t="shared" si="47"/>
        <v>43922</v>
      </c>
      <c r="C464" s="7">
        <f>SUMIF('תנועות בנק'!$A:$A,$B464,'תנועות בנק'!E:E)</f>
        <v>0</v>
      </c>
      <c r="D464" s="7">
        <f>SUMIF('תנועות בנק'!$A:$A,$B464,'תנועות בנק'!F:F)</f>
        <v>0</v>
      </c>
      <c r="E464" s="7">
        <f t="shared" si="42"/>
        <v>0</v>
      </c>
      <c r="F464" s="7">
        <f t="shared" si="43"/>
        <v>-58889</v>
      </c>
      <c r="G464" s="7">
        <f>-דשבורד!$F$5</f>
        <v>-20000</v>
      </c>
      <c r="N464" s="26">
        <f t="shared" si="44"/>
        <v>4</v>
      </c>
      <c r="O464" s="26">
        <f t="shared" si="45"/>
        <v>2020</v>
      </c>
      <c r="P464" s="27" t="str">
        <f>VLOOKUP(N464,'קובץ עזר - לא לגעת'!$C$3:$D$14,2,0)</f>
        <v>אפריל</v>
      </c>
      <c r="Q464" s="27" t="str">
        <f t="shared" si="46"/>
        <v>אפריל_2020</v>
      </c>
    </row>
    <row r="465" spans="1:17" x14ac:dyDescent="0.3">
      <c r="A465" s="9">
        <v>463</v>
      </c>
      <c r="B465" s="6">
        <f t="shared" si="47"/>
        <v>43923</v>
      </c>
      <c r="C465" s="7">
        <f>SUMIF('תנועות בנק'!$A:$A,$B465,'תנועות בנק'!E:E)</f>
        <v>0</v>
      </c>
      <c r="D465" s="7">
        <f>SUMIF('תנועות בנק'!$A:$A,$B465,'תנועות בנק'!F:F)</f>
        <v>0</v>
      </c>
      <c r="E465" s="7">
        <f t="shared" si="42"/>
        <v>0</v>
      </c>
      <c r="F465" s="7">
        <f t="shared" si="43"/>
        <v>-58889</v>
      </c>
      <c r="G465" s="7">
        <f>-דשבורד!$F$5</f>
        <v>-20000</v>
      </c>
      <c r="N465" s="26">
        <f t="shared" si="44"/>
        <v>4</v>
      </c>
      <c r="O465" s="26">
        <f t="shared" si="45"/>
        <v>2020</v>
      </c>
      <c r="P465" s="27" t="str">
        <f>VLOOKUP(N465,'קובץ עזר - לא לגעת'!$C$3:$D$14,2,0)</f>
        <v>אפריל</v>
      </c>
      <c r="Q465" s="27" t="str">
        <f t="shared" si="46"/>
        <v>אפריל_2020</v>
      </c>
    </row>
    <row r="466" spans="1:17" x14ac:dyDescent="0.3">
      <c r="A466" s="9">
        <v>464</v>
      </c>
      <c r="B466" s="6">
        <f t="shared" si="47"/>
        <v>43924</v>
      </c>
      <c r="C466" s="7">
        <f>SUMIF('תנועות בנק'!$A:$A,$B466,'תנועות בנק'!E:E)</f>
        <v>0</v>
      </c>
      <c r="D466" s="7">
        <f>SUMIF('תנועות בנק'!$A:$A,$B466,'תנועות בנק'!F:F)</f>
        <v>0</v>
      </c>
      <c r="E466" s="7">
        <f t="shared" si="42"/>
        <v>0</v>
      </c>
      <c r="F466" s="7">
        <f t="shared" si="43"/>
        <v>-58889</v>
      </c>
      <c r="G466" s="7">
        <f>-דשבורד!$F$5</f>
        <v>-20000</v>
      </c>
      <c r="N466" s="26">
        <f t="shared" si="44"/>
        <v>4</v>
      </c>
      <c r="O466" s="26">
        <f t="shared" si="45"/>
        <v>2020</v>
      </c>
      <c r="P466" s="27" t="str">
        <f>VLOOKUP(N466,'קובץ עזר - לא לגעת'!$C$3:$D$14,2,0)</f>
        <v>אפריל</v>
      </c>
      <c r="Q466" s="27" t="str">
        <f t="shared" si="46"/>
        <v>אפריל_2020</v>
      </c>
    </row>
    <row r="467" spans="1:17" x14ac:dyDescent="0.3">
      <c r="A467" s="9">
        <v>465</v>
      </c>
      <c r="B467" s="6">
        <f t="shared" si="47"/>
        <v>43925</v>
      </c>
      <c r="C467" s="7">
        <f>SUMIF('תנועות בנק'!$A:$A,$B467,'תנועות בנק'!E:E)</f>
        <v>0</v>
      </c>
      <c r="D467" s="7">
        <f>SUMIF('תנועות בנק'!$A:$A,$B467,'תנועות בנק'!F:F)</f>
        <v>0</v>
      </c>
      <c r="E467" s="7">
        <f t="shared" si="42"/>
        <v>0</v>
      </c>
      <c r="F467" s="7">
        <f t="shared" si="43"/>
        <v>-58889</v>
      </c>
      <c r="G467" s="7">
        <f>-דשבורד!$F$5</f>
        <v>-20000</v>
      </c>
      <c r="N467" s="26">
        <f t="shared" si="44"/>
        <v>4</v>
      </c>
      <c r="O467" s="26">
        <f t="shared" si="45"/>
        <v>2020</v>
      </c>
      <c r="P467" s="27" t="str">
        <f>VLOOKUP(N467,'קובץ עזר - לא לגעת'!$C$3:$D$14,2,0)</f>
        <v>אפריל</v>
      </c>
      <c r="Q467" s="27" t="str">
        <f t="shared" si="46"/>
        <v>אפריל_2020</v>
      </c>
    </row>
    <row r="468" spans="1:17" x14ac:dyDescent="0.3">
      <c r="A468" s="9">
        <v>466</v>
      </c>
      <c r="B468" s="6">
        <f t="shared" si="47"/>
        <v>43926</v>
      </c>
      <c r="C468" s="7">
        <f>SUMIF('תנועות בנק'!$A:$A,$B468,'תנועות בנק'!E:E)</f>
        <v>0</v>
      </c>
      <c r="D468" s="7">
        <f>SUMIF('תנועות בנק'!$A:$A,$B468,'תנועות בנק'!F:F)</f>
        <v>0</v>
      </c>
      <c r="E468" s="7">
        <f t="shared" si="42"/>
        <v>0</v>
      </c>
      <c r="F468" s="7">
        <f t="shared" si="43"/>
        <v>-58889</v>
      </c>
      <c r="G468" s="7">
        <f>-דשבורד!$F$5</f>
        <v>-20000</v>
      </c>
      <c r="N468" s="26">
        <f t="shared" si="44"/>
        <v>4</v>
      </c>
      <c r="O468" s="26">
        <f t="shared" si="45"/>
        <v>2020</v>
      </c>
      <c r="P468" s="27" t="str">
        <f>VLOOKUP(N468,'קובץ עזר - לא לגעת'!$C$3:$D$14,2,0)</f>
        <v>אפריל</v>
      </c>
      <c r="Q468" s="27" t="str">
        <f t="shared" si="46"/>
        <v>אפריל_2020</v>
      </c>
    </row>
    <row r="469" spans="1:17" x14ac:dyDescent="0.3">
      <c r="A469" s="9">
        <v>467</v>
      </c>
      <c r="B469" s="6">
        <f t="shared" si="47"/>
        <v>43927</v>
      </c>
      <c r="C469" s="7">
        <f>SUMIF('תנועות בנק'!$A:$A,$B469,'תנועות בנק'!E:E)</f>
        <v>0</v>
      </c>
      <c r="D469" s="7">
        <f>SUMIF('תנועות בנק'!$A:$A,$B469,'תנועות בנק'!F:F)</f>
        <v>0</v>
      </c>
      <c r="E469" s="7">
        <f t="shared" si="42"/>
        <v>0</v>
      </c>
      <c r="F469" s="7">
        <f t="shared" si="43"/>
        <v>-58889</v>
      </c>
      <c r="G469" s="7">
        <f>-דשבורד!$F$5</f>
        <v>-20000</v>
      </c>
      <c r="N469" s="26">
        <f t="shared" si="44"/>
        <v>4</v>
      </c>
      <c r="O469" s="26">
        <f t="shared" si="45"/>
        <v>2020</v>
      </c>
      <c r="P469" s="27" t="str">
        <f>VLOOKUP(N469,'קובץ עזר - לא לגעת'!$C$3:$D$14,2,0)</f>
        <v>אפריל</v>
      </c>
      <c r="Q469" s="27" t="str">
        <f t="shared" si="46"/>
        <v>אפריל_2020</v>
      </c>
    </row>
    <row r="470" spans="1:17" x14ac:dyDescent="0.3">
      <c r="A470" s="9">
        <v>468</v>
      </c>
      <c r="B470" s="6">
        <f t="shared" si="47"/>
        <v>43928</v>
      </c>
      <c r="C470" s="7">
        <f>SUMIF('תנועות בנק'!$A:$A,$B470,'תנועות בנק'!E:E)</f>
        <v>0</v>
      </c>
      <c r="D470" s="7">
        <f>SUMIF('תנועות בנק'!$A:$A,$B470,'תנועות בנק'!F:F)</f>
        <v>0</v>
      </c>
      <c r="E470" s="7">
        <f t="shared" si="42"/>
        <v>0</v>
      </c>
      <c r="F470" s="7">
        <f t="shared" si="43"/>
        <v>-58889</v>
      </c>
      <c r="G470" s="7">
        <f>-דשבורד!$F$5</f>
        <v>-20000</v>
      </c>
      <c r="N470" s="26">
        <f t="shared" si="44"/>
        <v>4</v>
      </c>
      <c r="O470" s="26">
        <f t="shared" si="45"/>
        <v>2020</v>
      </c>
      <c r="P470" s="27" t="str">
        <f>VLOOKUP(N470,'קובץ עזר - לא לגעת'!$C$3:$D$14,2,0)</f>
        <v>אפריל</v>
      </c>
      <c r="Q470" s="27" t="str">
        <f t="shared" si="46"/>
        <v>אפריל_2020</v>
      </c>
    </row>
    <row r="471" spans="1:17" x14ac:dyDescent="0.3">
      <c r="A471" s="9">
        <v>469</v>
      </c>
      <c r="B471" s="6">
        <f t="shared" si="47"/>
        <v>43929</v>
      </c>
      <c r="C471" s="7">
        <f>SUMIF('תנועות בנק'!$A:$A,$B471,'תנועות בנק'!E:E)</f>
        <v>0</v>
      </c>
      <c r="D471" s="7">
        <f>SUMIF('תנועות בנק'!$A:$A,$B471,'תנועות בנק'!F:F)</f>
        <v>0</v>
      </c>
      <c r="E471" s="7">
        <f t="shared" si="42"/>
        <v>0</v>
      </c>
      <c r="F471" s="7">
        <f t="shared" si="43"/>
        <v>-58889</v>
      </c>
      <c r="G471" s="7">
        <f>-דשבורד!$F$5</f>
        <v>-20000</v>
      </c>
      <c r="N471" s="26">
        <f t="shared" si="44"/>
        <v>4</v>
      </c>
      <c r="O471" s="26">
        <f t="shared" si="45"/>
        <v>2020</v>
      </c>
      <c r="P471" s="27" t="str">
        <f>VLOOKUP(N471,'קובץ עזר - לא לגעת'!$C$3:$D$14,2,0)</f>
        <v>אפריל</v>
      </c>
      <c r="Q471" s="27" t="str">
        <f t="shared" si="46"/>
        <v>אפריל_2020</v>
      </c>
    </row>
    <row r="472" spans="1:17" x14ac:dyDescent="0.3">
      <c r="A472" s="9">
        <v>470</v>
      </c>
      <c r="B472" s="6">
        <f t="shared" si="47"/>
        <v>43930</v>
      </c>
      <c r="C472" s="7">
        <f>SUMIF('תנועות בנק'!$A:$A,$B472,'תנועות בנק'!E:E)</f>
        <v>0</v>
      </c>
      <c r="D472" s="7">
        <f>SUMIF('תנועות בנק'!$A:$A,$B472,'תנועות בנק'!F:F)</f>
        <v>0</v>
      </c>
      <c r="E472" s="7">
        <f t="shared" si="42"/>
        <v>0</v>
      </c>
      <c r="F472" s="7">
        <f t="shared" si="43"/>
        <v>-58889</v>
      </c>
      <c r="G472" s="7">
        <f>-דשבורד!$F$5</f>
        <v>-20000</v>
      </c>
      <c r="N472" s="26">
        <f t="shared" si="44"/>
        <v>4</v>
      </c>
      <c r="O472" s="26">
        <f t="shared" si="45"/>
        <v>2020</v>
      </c>
      <c r="P472" s="27" t="str">
        <f>VLOOKUP(N472,'קובץ עזר - לא לגעת'!$C$3:$D$14,2,0)</f>
        <v>אפריל</v>
      </c>
      <c r="Q472" s="27" t="str">
        <f t="shared" si="46"/>
        <v>אפריל_2020</v>
      </c>
    </row>
    <row r="473" spans="1:17" x14ac:dyDescent="0.3">
      <c r="A473" s="9">
        <v>471</v>
      </c>
      <c r="B473" s="6">
        <f t="shared" si="47"/>
        <v>43931</v>
      </c>
      <c r="C473" s="7">
        <f>SUMIF('תנועות בנק'!$A:$A,$B473,'תנועות בנק'!E:E)</f>
        <v>0</v>
      </c>
      <c r="D473" s="7">
        <f>SUMIF('תנועות בנק'!$A:$A,$B473,'תנועות בנק'!F:F)</f>
        <v>0</v>
      </c>
      <c r="E473" s="7">
        <f t="shared" si="42"/>
        <v>0</v>
      </c>
      <c r="F473" s="7">
        <f t="shared" si="43"/>
        <v>-58889</v>
      </c>
      <c r="G473" s="7">
        <f>-דשבורד!$F$5</f>
        <v>-20000</v>
      </c>
      <c r="N473" s="26">
        <f t="shared" si="44"/>
        <v>4</v>
      </c>
      <c r="O473" s="26">
        <f t="shared" si="45"/>
        <v>2020</v>
      </c>
      <c r="P473" s="27" t="str">
        <f>VLOOKUP(N473,'קובץ עזר - לא לגעת'!$C$3:$D$14,2,0)</f>
        <v>אפריל</v>
      </c>
      <c r="Q473" s="27" t="str">
        <f t="shared" si="46"/>
        <v>אפריל_2020</v>
      </c>
    </row>
    <row r="474" spans="1:17" x14ac:dyDescent="0.3">
      <c r="A474" s="9">
        <v>472</v>
      </c>
      <c r="B474" s="6">
        <f t="shared" si="47"/>
        <v>43932</v>
      </c>
      <c r="C474" s="7">
        <f>SUMIF('תנועות בנק'!$A:$A,$B474,'תנועות בנק'!E:E)</f>
        <v>0</v>
      </c>
      <c r="D474" s="7">
        <f>SUMIF('תנועות בנק'!$A:$A,$B474,'תנועות בנק'!F:F)</f>
        <v>0</v>
      </c>
      <c r="E474" s="7">
        <f t="shared" si="42"/>
        <v>0</v>
      </c>
      <c r="F474" s="7">
        <f t="shared" si="43"/>
        <v>-58889</v>
      </c>
      <c r="G474" s="7">
        <f>-דשבורד!$F$5</f>
        <v>-20000</v>
      </c>
      <c r="N474" s="26">
        <f t="shared" si="44"/>
        <v>4</v>
      </c>
      <c r="O474" s="26">
        <f t="shared" si="45"/>
        <v>2020</v>
      </c>
      <c r="P474" s="27" t="str">
        <f>VLOOKUP(N474,'קובץ עזר - לא לגעת'!$C$3:$D$14,2,0)</f>
        <v>אפריל</v>
      </c>
      <c r="Q474" s="27" t="str">
        <f t="shared" si="46"/>
        <v>אפריל_2020</v>
      </c>
    </row>
    <row r="475" spans="1:17" x14ac:dyDescent="0.3">
      <c r="A475" s="9">
        <v>473</v>
      </c>
      <c r="B475" s="6">
        <f t="shared" si="47"/>
        <v>43933</v>
      </c>
      <c r="C475" s="7">
        <f>SUMIF('תנועות בנק'!$A:$A,$B475,'תנועות בנק'!E:E)</f>
        <v>0</v>
      </c>
      <c r="D475" s="7">
        <f>SUMIF('תנועות בנק'!$A:$A,$B475,'תנועות בנק'!F:F)</f>
        <v>0</v>
      </c>
      <c r="E475" s="7">
        <f t="shared" si="42"/>
        <v>0</v>
      </c>
      <c r="F475" s="7">
        <f t="shared" si="43"/>
        <v>-58889</v>
      </c>
      <c r="G475" s="7">
        <f>-דשבורד!$F$5</f>
        <v>-20000</v>
      </c>
      <c r="N475" s="26">
        <f t="shared" si="44"/>
        <v>4</v>
      </c>
      <c r="O475" s="26">
        <f t="shared" si="45"/>
        <v>2020</v>
      </c>
      <c r="P475" s="27" t="str">
        <f>VLOOKUP(N475,'קובץ עזר - לא לגעת'!$C$3:$D$14,2,0)</f>
        <v>אפריל</v>
      </c>
      <c r="Q475" s="27" t="str">
        <f t="shared" si="46"/>
        <v>אפריל_2020</v>
      </c>
    </row>
    <row r="476" spans="1:17" x14ac:dyDescent="0.3">
      <c r="A476" s="9">
        <v>474</v>
      </c>
      <c r="B476" s="6">
        <f t="shared" si="47"/>
        <v>43934</v>
      </c>
      <c r="C476" s="7">
        <f>SUMIF('תנועות בנק'!$A:$A,$B476,'תנועות בנק'!E:E)</f>
        <v>0</v>
      </c>
      <c r="D476" s="7">
        <f>SUMIF('תנועות בנק'!$A:$A,$B476,'תנועות בנק'!F:F)</f>
        <v>0</v>
      </c>
      <c r="E476" s="7">
        <f t="shared" si="42"/>
        <v>0</v>
      </c>
      <c r="F476" s="7">
        <f t="shared" si="43"/>
        <v>-58889</v>
      </c>
      <c r="G476" s="7">
        <f>-דשבורד!$F$5</f>
        <v>-20000</v>
      </c>
      <c r="N476" s="26">
        <f t="shared" si="44"/>
        <v>4</v>
      </c>
      <c r="O476" s="26">
        <f t="shared" si="45"/>
        <v>2020</v>
      </c>
      <c r="P476" s="27" t="str">
        <f>VLOOKUP(N476,'קובץ עזר - לא לגעת'!$C$3:$D$14,2,0)</f>
        <v>אפריל</v>
      </c>
      <c r="Q476" s="27" t="str">
        <f t="shared" si="46"/>
        <v>אפריל_2020</v>
      </c>
    </row>
    <row r="477" spans="1:17" x14ac:dyDescent="0.3">
      <c r="A477" s="9">
        <v>475</v>
      </c>
      <c r="B477" s="6">
        <f t="shared" si="47"/>
        <v>43935</v>
      </c>
      <c r="C477" s="7">
        <f>SUMIF('תנועות בנק'!$A:$A,$B477,'תנועות בנק'!E:E)</f>
        <v>0</v>
      </c>
      <c r="D477" s="7">
        <f>SUMIF('תנועות בנק'!$A:$A,$B477,'תנועות בנק'!F:F)</f>
        <v>0</v>
      </c>
      <c r="E477" s="7">
        <f t="shared" si="42"/>
        <v>0</v>
      </c>
      <c r="F477" s="7">
        <f t="shared" si="43"/>
        <v>-58889</v>
      </c>
      <c r="G477" s="7">
        <f>-דשבורד!$F$5</f>
        <v>-20000</v>
      </c>
      <c r="N477" s="26">
        <f t="shared" si="44"/>
        <v>4</v>
      </c>
      <c r="O477" s="26">
        <f t="shared" si="45"/>
        <v>2020</v>
      </c>
      <c r="P477" s="27" t="str">
        <f>VLOOKUP(N477,'קובץ עזר - לא לגעת'!$C$3:$D$14,2,0)</f>
        <v>אפריל</v>
      </c>
      <c r="Q477" s="27" t="str">
        <f t="shared" si="46"/>
        <v>אפריל_2020</v>
      </c>
    </row>
    <row r="478" spans="1:17" x14ac:dyDescent="0.3">
      <c r="A478" s="9">
        <v>476</v>
      </c>
      <c r="B478" s="6">
        <f t="shared" si="47"/>
        <v>43936</v>
      </c>
      <c r="C478" s="7">
        <f>SUMIF('תנועות בנק'!$A:$A,$B478,'תנועות בנק'!E:E)</f>
        <v>0</v>
      </c>
      <c r="D478" s="7">
        <f>SUMIF('תנועות בנק'!$A:$A,$B478,'תנועות בנק'!F:F)</f>
        <v>0</v>
      </c>
      <c r="E478" s="7">
        <f t="shared" si="42"/>
        <v>0</v>
      </c>
      <c r="F478" s="7">
        <f t="shared" si="43"/>
        <v>-58889</v>
      </c>
      <c r="G478" s="7">
        <f>-דשבורד!$F$5</f>
        <v>-20000</v>
      </c>
      <c r="N478" s="26">
        <f t="shared" si="44"/>
        <v>4</v>
      </c>
      <c r="O478" s="26">
        <f t="shared" si="45"/>
        <v>2020</v>
      </c>
      <c r="P478" s="27" t="str">
        <f>VLOOKUP(N478,'קובץ עזר - לא לגעת'!$C$3:$D$14,2,0)</f>
        <v>אפריל</v>
      </c>
      <c r="Q478" s="27" t="str">
        <f t="shared" si="46"/>
        <v>אפריל_2020</v>
      </c>
    </row>
    <row r="479" spans="1:17" x14ac:dyDescent="0.3">
      <c r="A479" s="9">
        <v>477</v>
      </c>
      <c r="B479" s="6">
        <f t="shared" si="47"/>
        <v>43937</v>
      </c>
      <c r="C479" s="7">
        <f>SUMIF('תנועות בנק'!$A:$A,$B479,'תנועות בנק'!E:E)</f>
        <v>0</v>
      </c>
      <c r="D479" s="7">
        <f>SUMIF('תנועות בנק'!$A:$A,$B479,'תנועות בנק'!F:F)</f>
        <v>0</v>
      </c>
      <c r="E479" s="7">
        <f t="shared" si="42"/>
        <v>0</v>
      </c>
      <c r="F479" s="7">
        <f t="shared" si="43"/>
        <v>-58889</v>
      </c>
      <c r="G479" s="7">
        <f>-דשבורד!$F$5</f>
        <v>-20000</v>
      </c>
      <c r="N479" s="26">
        <f t="shared" si="44"/>
        <v>4</v>
      </c>
      <c r="O479" s="26">
        <f t="shared" si="45"/>
        <v>2020</v>
      </c>
      <c r="P479" s="27" t="str">
        <f>VLOOKUP(N479,'קובץ עזר - לא לגעת'!$C$3:$D$14,2,0)</f>
        <v>אפריל</v>
      </c>
      <c r="Q479" s="27" t="str">
        <f t="shared" si="46"/>
        <v>אפריל_2020</v>
      </c>
    </row>
    <row r="480" spans="1:17" x14ac:dyDescent="0.3">
      <c r="A480" s="9">
        <v>478</v>
      </c>
      <c r="B480" s="6">
        <f t="shared" si="47"/>
        <v>43938</v>
      </c>
      <c r="C480" s="7">
        <f>SUMIF('תנועות בנק'!$A:$A,$B480,'תנועות בנק'!E:E)</f>
        <v>0</v>
      </c>
      <c r="D480" s="7">
        <f>SUMIF('תנועות בנק'!$A:$A,$B480,'תנועות בנק'!F:F)</f>
        <v>0</v>
      </c>
      <c r="E480" s="7">
        <f t="shared" si="42"/>
        <v>0</v>
      </c>
      <c r="F480" s="7">
        <f t="shared" si="43"/>
        <v>-58889</v>
      </c>
      <c r="G480" s="7">
        <f>-דשבורד!$F$5</f>
        <v>-20000</v>
      </c>
      <c r="N480" s="26">
        <f t="shared" si="44"/>
        <v>4</v>
      </c>
      <c r="O480" s="26">
        <f t="shared" si="45"/>
        <v>2020</v>
      </c>
      <c r="P480" s="27" t="str">
        <f>VLOOKUP(N480,'קובץ עזר - לא לגעת'!$C$3:$D$14,2,0)</f>
        <v>אפריל</v>
      </c>
      <c r="Q480" s="27" t="str">
        <f t="shared" si="46"/>
        <v>אפריל_2020</v>
      </c>
    </row>
    <row r="481" spans="1:17" x14ac:dyDescent="0.3">
      <c r="A481" s="9">
        <v>479</v>
      </c>
      <c r="B481" s="6">
        <f t="shared" si="47"/>
        <v>43939</v>
      </c>
      <c r="C481" s="7">
        <f>SUMIF('תנועות בנק'!$A:$A,$B481,'תנועות בנק'!E:E)</f>
        <v>0</v>
      </c>
      <c r="D481" s="7">
        <f>SUMIF('תנועות בנק'!$A:$A,$B481,'תנועות בנק'!F:F)</f>
        <v>0</v>
      </c>
      <c r="E481" s="7">
        <f t="shared" si="42"/>
        <v>0</v>
      </c>
      <c r="F481" s="7">
        <f t="shared" si="43"/>
        <v>-58889</v>
      </c>
      <c r="G481" s="7">
        <f>-דשבורד!$F$5</f>
        <v>-20000</v>
      </c>
      <c r="N481" s="26">
        <f t="shared" si="44"/>
        <v>4</v>
      </c>
      <c r="O481" s="26">
        <f t="shared" si="45"/>
        <v>2020</v>
      </c>
      <c r="P481" s="27" t="str">
        <f>VLOOKUP(N481,'קובץ עזר - לא לגעת'!$C$3:$D$14,2,0)</f>
        <v>אפריל</v>
      </c>
      <c r="Q481" s="27" t="str">
        <f t="shared" si="46"/>
        <v>אפריל_2020</v>
      </c>
    </row>
    <row r="482" spans="1:17" x14ac:dyDescent="0.3">
      <c r="A482" s="9">
        <v>480</v>
      </c>
      <c r="B482" s="6">
        <f t="shared" si="47"/>
        <v>43940</v>
      </c>
      <c r="C482" s="7">
        <f>SUMIF('תנועות בנק'!$A:$A,$B482,'תנועות בנק'!E:E)</f>
        <v>0</v>
      </c>
      <c r="D482" s="7">
        <f>SUMIF('תנועות בנק'!$A:$A,$B482,'תנועות בנק'!F:F)</f>
        <v>0</v>
      </c>
      <c r="E482" s="7">
        <f t="shared" si="42"/>
        <v>0</v>
      </c>
      <c r="F482" s="7">
        <f t="shared" si="43"/>
        <v>-58889</v>
      </c>
      <c r="G482" s="7">
        <f>-דשבורד!$F$5</f>
        <v>-20000</v>
      </c>
      <c r="N482" s="26">
        <f t="shared" si="44"/>
        <v>4</v>
      </c>
      <c r="O482" s="26">
        <f t="shared" si="45"/>
        <v>2020</v>
      </c>
      <c r="P482" s="27" t="str">
        <f>VLOOKUP(N482,'קובץ עזר - לא לגעת'!$C$3:$D$14,2,0)</f>
        <v>אפריל</v>
      </c>
      <c r="Q482" s="27" t="str">
        <f t="shared" si="46"/>
        <v>אפריל_2020</v>
      </c>
    </row>
    <row r="483" spans="1:17" x14ac:dyDescent="0.3">
      <c r="A483" s="9">
        <v>481</v>
      </c>
      <c r="B483" s="6">
        <f t="shared" si="47"/>
        <v>43941</v>
      </c>
      <c r="C483" s="7">
        <f>SUMIF('תנועות בנק'!$A:$A,$B483,'תנועות בנק'!E:E)</f>
        <v>0</v>
      </c>
      <c r="D483" s="7">
        <f>SUMIF('תנועות בנק'!$A:$A,$B483,'תנועות בנק'!F:F)</f>
        <v>0</v>
      </c>
      <c r="E483" s="7">
        <f t="shared" si="42"/>
        <v>0</v>
      </c>
      <c r="F483" s="7">
        <f t="shared" si="43"/>
        <v>-58889</v>
      </c>
      <c r="G483" s="7">
        <f>-דשבורד!$F$5</f>
        <v>-20000</v>
      </c>
      <c r="N483" s="26">
        <f t="shared" si="44"/>
        <v>4</v>
      </c>
      <c r="O483" s="26">
        <f t="shared" si="45"/>
        <v>2020</v>
      </c>
      <c r="P483" s="27" t="str">
        <f>VLOOKUP(N483,'קובץ עזר - לא לגעת'!$C$3:$D$14,2,0)</f>
        <v>אפריל</v>
      </c>
      <c r="Q483" s="27" t="str">
        <f t="shared" si="46"/>
        <v>אפריל_2020</v>
      </c>
    </row>
    <row r="484" spans="1:17" x14ac:dyDescent="0.3">
      <c r="A484" s="9">
        <v>482</v>
      </c>
      <c r="B484" s="6">
        <f t="shared" si="47"/>
        <v>43942</v>
      </c>
      <c r="C484" s="7">
        <f>SUMIF('תנועות בנק'!$A:$A,$B484,'תנועות בנק'!E:E)</f>
        <v>0</v>
      </c>
      <c r="D484" s="7">
        <f>SUMIF('תנועות בנק'!$A:$A,$B484,'תנועות בנק'!F:F)</f>
        <v>0</v>
      </c>
      <c r="E484" s="7">
        <f t="shared" si="42"/>
        <v>0</v>
      </c>
      <c r="F484" s="7">
        <f t="shared" si="43"/>
        <v>-58889</v>
      </c>
      <c r="G484" s="7">
        <f>-דשבורד!$F$5</f>
        <v>-20000</v>
      </c>
      <c r="N484" s="26">
        <f t="shared" si="44"/>
        <v>4</v>
      </c>
      <c r="O484" s="26">
        <f t="shared" si="45"/>
        <v>2020</v>
      </c>
      <c r="P484" s="27" t="str">
        <f>VLOOKUP(N484,'קובץ עזר - לא לגעת'!$C$3:$D$14,2,0)</f>
        <v>אפריל</v>
      </c>
      <c r="Q484" s="27" t="str">
        <f t="shared" si="46"/>
        <v>אפריל_2020</v>
      </c>
    </row>
    <row r="485" spans="1:17" x14ac:dyDescent="0.3">
      <c r="A485" s="9">
        <v>483</v>
      </c>
      <c r="B485" s="6">
        <f t="shared" si="47"/>
        <v>43943</v>
      </c>
      <c r="C485" s="7">
        <f>SUMIF('תנועות בנק'!$A:$A,$B485,'תנועות בנק'!E:E)</f>
        <v>0</v>
      </c>
      <c r="D485" s="7">
        <f>SUMIF('תנועות בנק'!$A:$A,$B485,'תנועות בנק'!F:F)</f>
        <v>0</v>
      </c>
      <c r="E485" s="7">
        <f t="shared" si="42"/>
        <v>0</v>
      </c>
      <c r="F485" s="7">
        <f t="shared" si="43"/>
        <v>-58889</v>
      </c>
      <c r="G485" s="7">
        <f>-דשבורד!$F$5</f>
        <v>-20000</v>
      </c>
      <c r="N485" s="26">
        <f t="shared" si="44"/>
        <v>4</v>
      </c>
      <c r="O485" s="26">
        <f t="shared" si="45"/>
        <v>2020</v>
      </c>
      <c r="P485" s="27" t="str">
        <f>VLOOKUP(N485,'קובץ עזר - לא לגעת'!$C$3:$D$14,2,0)</f>
        <v>אפריל</v>
      </c>
      <c r="Q485" s="27" t="str">
        <f t="shared" si="46"/>
        <v>אפריל_2020</v>
      </c>
    </row>
    <row r="486" spans="1:17" x14ac:dyDescent="0.3">
      <c r="A486" s="9">
        <v>484</v>
      </c>
      <c r="B486" s="6">
        <f t="shared" si="47"/>
        <v>43944</v>
      </c>
      <c r="C486" s="7">
        <f>SUMIF('תנועות בנק'!$A:$A,$B486,'תנועות בנק'!E:E)</f>
        <v>0</v>
      </c>
      <c r="D486" s="7">
        <f>SUMIF('תנועות בנק'!$A:$A,$B486,'תנועות בנק'!F:F)</f>
        <v>0</v>
      </c>
      <c r="E486" s="7">
        <f t="shared" si="42"/>
        <v>0</v>
      </c>
      <c r="F486" s="7">
        <f t="shared" si="43"/>
        <v>-58889</v>
      </c>
      <c r="G486" s="7">
        <f>-דשבורד!$F$5</f>
        <v>-20000</v>
      </c>
      <c r="N486" s="26">
        <f t="shared" si="44"/>
        <v>4</v>
      </c>
      <c r="O486" s="26">
        <f t="shared" si="45"/>
        <v>2020</v>
      </c>
      <c r="P486" s="27" t="str">
        <f>VLOOKUP(N486,'קובץ עזר - לא לגעת'!$C$3:$D$14,2,0)</f>
        <v>אפריל</v>
      </c>
      <c r="Q486" s="27" t="str">
        <f t="shared" si="46"/>
        <v>אפריל_2020</v>
      </c>
    </row>
    <row r="487" spans="1:17" x14ac:dyDescent="0.3">
      <c r="A487" s="9">
        <v>485</v>
      </c>
      <c r="B487" s="6">
        <f t="shared" si="47"/>
        <v>43945</v>
      </c>
      <c r="C487" s="7">
        <f>SUMIF('תנועות בנק'!$A:$A,$B487,'תנועות בנק'!E:E)</f>
        <v>0</v>
      </c>
      <c r="D487" s="7">
        <f>SUMIF('תנועות בנק'!$A:$A,$B487,'תנועות בנק'!F:F)</f>
        <v>0</v>
      </c>
      <c r="E487" s="7">
        <f t="shared" si="42"/>
        <v>0</v>
      </c>
      <c r="F487" s="7">
        <f t="shared" si="43"/>
        <v>-58889</v>
      </c>
      <c r="G487" s="7">
        <f>-דשבורד!$F$5</f>
        <v>-20000</v>
      </c>
      <c r="N487" s="26">
        <f t="shared" si="44"/>
        <v>4</v>
      </c>
      <c r="O487" s="26">
        <f t="shared" si="45"/>
        <v>2020</v>
      </c>
      <c r="P487" s="27" t="str">
        <f>VLOOKUP(N487,'קובץ עזר - לא לגעת'!$C$3:$D$14,2,0)</f>
        <v>אפריל</v>
      </c>
      <c r="Q487" s="27" t="str">
        <f t="shared" si="46"/>
        <v>אפריל_2020</v>
      </c>
    </row>
    <row r="488" spans="1:17" x14ac:dyDescent="0.3">
      <c r="A488" s="9">
        <v>486</v>
      </c>
      <c r="B488" s="6">
        <f t="shared" si="47"/>
        <v>43946</v>
      </c>
      <c r="C488" s="7">
        <f>SUMIF('תנועות בנק'!$A:$A,$B488,'תנועות בנק'!E:E)</f>
        <v>0</v>
      </c>
      <c r="D488" s="7">
        <f>SUMIF('תנועות בנק'!$A:$A,$B488,'תנועות בנק'!F:F)</f>
        <v>0</v>
      </c>
      <c r="E488" s="7">
        <f t="shared" si="42"/>
        <v>0</v>
      </c>
      <c r="F488" s="7">
        <f t="shared" si="43"/>
        <v>-58889</v>
      </c>
      <c r="G488" s="7">
        <f>-דשבורד!$F$5</f>
        <v>-20000</v>
      </c>
      <c r="N488" s="26">
        <f t="shared" si="44"/>
        <v>4</v>
      </c>
      <c r="O488" s="26">
        <f t="shared" si="45"/>
        <v>2020</v>
      </c>
      <c r="P488" s="27" t="str">
        <f>VLOOKUP(N488,'קובץ עזר - לא לגעת'!$C$3:$D$14,2,0)</f>
        <v>אפריל</v>
      </c>
      <c r="Q488" s="27" t="str">
        <f t="shared" si="46"/>
        <v>אפריל_2020</v>
      </c>
    </row>
    <row r="489" spans="1:17" x14ac:dyDescent="0.3">
      <c r="A489" s="9">
        <v>487</v>
      </c>
      <c r="B489" s="6">
        <f t="shared" si="47"/>
        <v>43947</v>
      </c>
      <c r="C489" s="7">
        <f>SUMIF('תנועות בנק'!$A:$A,$B489,'תנועות בנק'!E:E)</f>
        <v>0</v>
      </c>
      <c r="D489" s="7">
        <f>SUMIF('תנועות בנק'!$A:$A,$B489,'תנועות בנק'!F:F)</f>
        <v>0</v>
      </c>
      <c r="E489" s="7">
        <f t="shared" si="42"/>
        <v>0</v>
      </c>
      <c r="F489" s="7">
        <f t="shared" si="43"/>
        <v>-58889</v>
      </c>
      <c r="G489" s="7">
        <f>-דשבורד!$F$5</f>
        <v>-20000</v>
      </c>
      <c r="N489" s="26">
        <f t="shared" si="44"/>
        <v>4</v>
      </c>
      <c r="O489" s="26">
        <f t="shared" si="45"/>
        <v>2020</v>
      </c>
      <c r="P489" s="27" t="str">
        <f>VLOOKUP(N489,'קובץ עזר - לא לגעת'!$C$3:$D$14,2,0)</f>
        <v>אפריל</v>
      </c>
      <c r="Q489" s="27" t="str">
        <f t="shared" si="46"/>
        <v>אפריל_2020</v>
      </c>
    </row>
    <row r="490" spans="1:17" x14ac:dyDescent="0.3">
      <c r="A490" s="9">
        <v>488</v>
      </c>
      <c r="B490" s="6">
        <f t="shared" si="47"/>
        <v>43948</v>
      </c>
      <c r="C490" s="7">
        <f>SUMIF('תנועות בנק'!$A:$A,$B490,'תנועות בנק'!E:E)</f>
        <v>0</v>
      </c>
      <c r="D490" s="7">
        <f>SUMIF('תנועות בנק'!$A:$A,$B490,'תנועות בנק'!F:F)</f>
        <v>0</v>
      </c>
      <c r="E490" s="7">
        <f t="shared" si="42"/>
        <v>0</v>
      </c>
      <c r="F490" s="7">
        <f t="shared" si="43"/>
        <v>-58889</v>
      </c>
      <c r="G490" s="7">
        <f>-דשבורד!$F$5</f>
        <v>-20000</v>
      </c>
      <c r="N490" s="26">
        <f t="shared" si="44"/>
        <v>4</v>
      </c>
      <c r="O490" s="26">
        <f t="shared" si="45"/>
        <v>2020</v>
      </c>
      <c r="P490" s="27" t="str">
        <f>VLOOKUP(N490,'קובץ עזר - לא לגעת'!$C$3:$D$14,2,0)</f>
        <v>אפריל</v>
      </c>
      <c r="Q490" s="27" t="str">
        <f t="shared" si="46"/>
        <v>אפריל_2020</v>
      </c>
    </row>
    <row r="491" spans="1:17" x14ac:dyDescent="0.3">
      <c r="A491" s="9">
        <v>489</v>
      </c>
      <c r="B491" s="6">
        <f t="shared" si="47"/>
        <v>43949</v>
      </c>
      <c r="C491" s="7">
        <f>SUMIF('תנועות בנק'!$A:$A,$B491,'תנועות בנק'!E:E)</f>
        <v>0</v>
      </c>
      <c r="D491" s="7">
        <f>SUMIF('תנועות בנק'!$A:$A,$B491,'תנועות בנק'!F:F)</f>
        <v>0</v>
      </c>
      <c r="E491" s="7">
        <f t="shared" si="42"/>
        <v>0</v>
      </c>
      <c r="F491" s="7">
        <f t="shared" si="43"/>
        <v>-58889</v>
      </c>
      <c r="G491" s="7">
        <f>-דשבורד!$F$5</f>
        <v>-20000</v>
      </c>
      <c r="N491" s="26">
        <f t="shared" si="44"/>
        <v>4</v>
      </c>
      <c r="O491" s="26">
        <f t="shared" si="45"/>
        <v>2020</v>
      </c>
      <c r="P491" s="27" t="str">
        <f>VLOOKUP(N491,'קובץ עזר - לא לגעת'!$C$3:$D$14,2,0)</f>
        <v>אפריל</v>
      </c>
      <c r="Q491" s="27" t="str">
        <f t="shared" si="46"/>
        <v>אפריל_2020</v>
      </c>
    </row>
    <row r="492" spans="1:17" x14ac:dyDescent="0.3">
      <c r="A492" s="9">
        <v>490</v>
      </c>
      <c r="B492" s="6">
        <f t="shared" si="47"/>
        <v>43950</v>
      </c>
      <c r="C492" s="7">
        <f>SUMIF('תנועות בנק'!$A:$A,$B492,'תנועות בנק'!E:E)</f>
        <v>0</v>
      </c>
      <c r="D492" s="7">
        <f>SUMIF('תנועות בנק'!$A:$A,$B492,'תנועות בנק'!F:F)</f>
        <v>0</v>
      </c>
      <c r="E492" s="7">
        <f t="shared" si="42"/>
        <v>0</v>
      </c>
      <c r="F492" s="7">
        <f t="shared" si="43"/>
        <v>-58889</v>
      </c>
      <c r="G492" s="7">
        <f>-דשבורד!$F$5</f>
        <v>-20000</v>
      </c>
      <c r="N492" s="26">
        <f t="shared" si="44"/>
        <v>4</v>
      </c>
      <c r="O492" s="26">
        <f t="shared" si="45"/>
        <v>2020</v>
      </c>
      <c r="P492" s="27" t="str">
        <f>VLOOKUP(N492,'קובץ עזר - לא לגעת'!$C$3:$D$14,2,0)</f>
        <v>אפריל</v>
      </c>
      <c r="Q492" s="27" t="str">
        <f t="shared" si="46"/>
        <v>אפריל_2020</v>
      </c>
    </row>
    <row r="493" spans="1:17" x14ac:dyDescent="0.3">
      <c r="A493" s="9">
        <v>491</v>
      </c>
      <c r="B493" s="6">
        <f t="shared" si="47"/>
        <v>43951</v>
      </c>
      <c r="C493" s="7">
        <f>SUMIF('תנועות בנק'!$A:$A,$B493,'תנועות בנק'!E:E)</f>
        <v>0</v>
      </c>
      <c r="D493" s="7">
        <f>SUMIF('תנועות בנק'!$A:$A,$B493,'תנועות בנק'!F:F)</f>
        <v>0</v>
      </c>
      <c r="E493" s="7">
        <f t="shared" si="42"/>
        <v>0</v>
      </c>
      <c r="F493" s="7">
        <f t="shared" si="43"/>
        <v>-58889</v>
      </c>
      <c r="G493" s="7">
        <f>-דשבורד!$F$5</f>
        <v>-20000</v>
      </c>
      <c r="N493" s="26">
        <f t="shared" si="44"/>
        <v>4</v>
      </c>
      <c r="O493" s="26">
        <f t="shared" si="45"/>
        <v>2020</v>
      </c>
      <c r="P493" s="27" t="str">
        <f>VLOOKUP(N493,'קובץ עזר - לא לגעת'!$C$3:$D$14,2,0)</f>
        <v>אפריל</v>
      </c>
      <c r="Q493" s="27" t="str">
        <f t="shared" si="46"/>
        <v>אפריל_2020</v>
      </c>
    </row>
    <row r="494" spans="1:17" x14ac:dyDescent="0.3">
      <c r="A494" s="9">
        <v>492</v>
      </c>
      <c r="B494" s="6">
        <f t="shared" si="47"/>
        <v>43952</v>
      </c>
      <c r="C494" s="7">
        <f>SUMIF('תנועות בנק'!$A:$A,$B494,'תנועות בנק'!E:E)</f>
        <v>0</v>
      </c>
      <c r="D494" s="7">
        <f>SUMIF('תנועות בנק'!$A:$A,$B494,'תנועות בנק'!F:F)</f>
        <v>0</v>
      </c>
      <c r="E494" s="7">
        <f t="shared" si="42"/>
        <v>0</v>
      </c>
      <c r="F494" s="7">
        <f t="shared" si="43"/>
        <v>-58889</v>
      </c>
      <c r="G494" s="7">
        <f>-דשבורד!$F$5</f>
        <v>-20000</v>
      </c>
      <c r="N494" s="26">
        <f t="shared" si="44"/>
        <v>5</v>
      </c>
      <c r="O494" s="26">
        <f t="shared" si="45"/>
        <v>2020</v>
      </c>
      <c r="P494" s="27" t="str">
        <f>VLOOKUP(N494,'קובץ עזר - לא לגעת'!$C$3:$D$14,2,0)</f>
        <v>מאי</v>
      </c>
      <c r="Q494" s="27" t="str">
        <f t="shared" si="46"/>
        <v>מאי_2020</v>
      </c>
    </row>
    <row r="495" spans="1:17" x14ac:dyDescent="0.3">
      <c r="A495" s="9">
        <v>493</v>
      </c>
      <c r="B495" s="6">
        <f t="shared" si="47"/>
        <v>43953</v>
      </c>
      <c r="C495" s="7">
        <f>SUMIF('תנועות בנק'!$A:$A,$B495,'תנועות בנק'!E:E)</f>
        <v>0</v>
      </c>
      <c r="D495" s="7">
        <f>SUMIF('תנועות בנק'!$A:$A,$B495,'תנועות בנק'!F:F)</f>
        <v>0</v>
      </c>
      <c r="E495" s="7">
        <f t="shared" si="42"/>
        <v>0</v>
      </c>
      <c r="F495" s="7">
        <f t="shared" si="43"/>
        <v>-58889</v>
      </c>
      <c r="G495" s="7">
        <f>-דשבורד!$F$5</f>
        <v>-20000</v>
      </c>
      <c r="N495" s="26">
        <f t="shared" si="44"/>
        <v>5</v>
      </c>
      <c r="O495" s="26">
        <f t="shared" si="45"/>
        <v>2020</v>
      </c>
      <c r="P495" s="27" t="str">
        <f>VLOOKUP(N495,'קובץ עזר - לא לגעת'!$C$3:$D$14,2,0)</f>
        <v>מאי</v>
      </c>
      <c r="Q495" s="27" t="str">
        <f t="shared" si="46"/>
        <v>מאי_2020</v>
      </c>
    </row>
    <row r="496" spans="1:17" x14ac:dyDescent="0.3">
      <c r="A496" s="9">
        <v>494</v>
      </c>
      <c r="B496" s="6">
        <f t="shared" si="47"/>
        <v>43954</v>
      </c>
      <c r="C496" s="7">
        <f>SUMIF('תנועות בנק'!$A:$A,$B496,'תנועות בנק'!E:E)</f>
        <v>0</v>
      </c>
      <c r="D496" s="7">
        <f>SUMIF('תנועות בנק'!$A:$A,$B496,'תנועות בנק'!F:F)</f>
        <v>0</v>
      </c>
      <c r="E496" s="7">
        <f t="shared" si="42"/>
        <v>0</v>
      </c>
      <c r="F496" s="7">
        <f t="shared" si="43"/>
        <v>-58889</v>
      </c>
      <c r="G496" s="7">
        <f>-דשבורד!$F$5</f>
        <v>-20000</v>
      </c>
      <c r="N496" s="26">
        <f t="shared" si="44"/>
        <v>5</v>
      </c>
      <c r="O496" s="26">
        <f t="shared" si="45"/>
        <v>2020</v>
      </c>
      <c r="P496" s="27" t="str">
        <f>VLOOKUP(N496,'קובץ עזר - לא לגעת'!$C$3:$D$14,2,0)</f>
        <v>מאי</v>
      </c>
      <c r="Q496" s="27" t="str">
        <f t="shared" si="46"/>
        <v>מאי_2020</v>
      </c>
    </row>
    <row r="497" spans="1:17" x14ac:dyDescent="0.3">
      <c r="A497" s="9">
        <v>495</v>
      </c>
      <c r="B497" s="6">
        <f t="shared" si="47"/>
        <v>43955</v>
      </c>
      <c r="C497" s="7">
        <f>SUMIF('תנועות בנק'!$A:$A,$B497,'תנועות בנק'!E:E)</f>
        <v>0</v>
      </c>
      <c r="D497" s="7">
        <f>SUMIF('תנועות בנק'!$A:$A,$B497,'תנועות בנק'!F:F)</f>
        <v>0</v>
      </c>
      <c r="E497" s="7">
        <f t="shared" si="42"/>
        <v>0</v>
      </c>
      <c r="F497" s="7">
        <f t="shared" si="43"/>
        <v>-58889</v>
      </c>
      <c r="G497" s="7">
        <f>-דשבורד!$F$5</f>
        <v>-20000</v>
      </c>
      <c r="N497" s="26">
        <f t="shared" si="44"/>
        <v>5</v>
      </c>
      <c r="O497" s="26">
        <f t="shared" si="45"/>
        <v>2020</v>
      </c>
      <c r="P497" s="27" t="str">
        <f>VLOOKUP(N497,'קובץ עזר - לא לגעת'!$C$3:$D$14,2,0)</f>
        <v>מאי</v>
      </c>
      <c r="Q497" s="27" t="str">
        <f t="shared" si="46"/>
        <v>מאי_2020</v>
      </c>
    </row>
    <row r="498" spans="1:17" x14ac:dyDescent="0.3">
      <c r="A498" s="9">
        <v>496</v>
      </c>
      <c r="B498" s="6">
        <f t="shared" si="47"/>
        <v>43956</v>
      </c>
      <c r="C498" s="7">
        <f>SUMIF('תנועות בנק'!$A:$A,$B498,'תנועות בנק'!E:E)</f>
        <v>0</v>
      </c>
      <c r="D498" s="7">
        <f>SUMIF('תנועות בנק'!$A:$A,$B498,'תנועות בנק'!F:F)</f>
        <v>0</v>
      </c>
      <c r="E498" s="7">
        <f t="shared" si="42"/>
        <v>0</v>
      </c>
      <c r="F498" s="7">
        <f t="shared" si="43"/>
        <v>-58889</v>
      </c>
      <c r="G498" s="7">
        <f>-דשבורד!$F$5</f>
        <v>-20000</v>
      </c>
      <c r="N498" s="26">
        <f t="shared" si="44"/>
        <v>5</v>
      </c>
      <c r="O498" s="26">
        <f t="shared" si="45"/>
        <v>2020</v>
      </c>
      <c r="P498" s="27" t="str">
        <f>VLOOKUP(N498,'קובץ עזר - לא לגעת'!$C$3:$D$14,2,0)</f>
        <v>מאי</v>
      </c>
      <c r="Q498" s="27" t="str">
        <f t="shared" si="46"/>
        <v>מאי_2020</v>
      </c>
    </row>
    <row r="499" spans="1:17" x14ac:dyDescent="0.3">
      <c r="A499" s="9">
        <v>497</v>
      </c>
      <c r="B499" s="6">
        <f t="shared" si="47"/>
        <v>43957</v>
      </c>
      <c r="C499" s="7">
        <f>SUMIF('תנועות בנק'!$A:$A,$B499,'תנועות בנק'!E:E)</f>
        <v>0</v>
      </c>
      <c r="D499" s="7">
        <f>SUMIF('תנועות בנק'!$A:$A,$B499,'תנועות בנק'!F:F)</f>
        <v>0</v>
      </c>
      <c r="E499" s="7">
        <f t="shared" si="42"/>
        <v>0</v>
      </c>
      <c r="F499" s="7">
        <f t="shared" si="43"/>
        <v>-58889</v>
      </c>
      <c r="G499" s="7">
        <f>-דשבורד!$F$5</f>
        <v>-20000</v>
      </c>
      <c r="N499" s="26">
        <f t="shared" si="44"/>
        <v>5</v>
      </c>
      <c r="O499" s="26">
        <f t="shared" si="45"/>
        <v>2020</v>
      </c>
      <c r="P499" s="27" t="str">
        <f>VLOOKUP(N499,'קובץ עזר - לא לגעת'!$C$3:$D$14,2,0)</f>
        <v>מאי</v>
      </c>
      <c r="Q499" s="27" t="str">
        <f t="shared" si="46"/>
        <v>מאי_2020</v>
      </c>
    </row>
    <row r="500" spans="1:17" x14ac:dyDescent="0.3">
      <c r="A500" s="9">
        <v>498</v>
      </c>
      <c r="B500" s="6">
        <f t="shared" si="47"/>
        <v>43958</v>
      </c>
      <c r="C500" s="7">
        <f>SUMIF('תנועות בנק'!$A:$A,$B500,'תנועות בנק'!E:E)</f>
        <v>0</v>
      </c>
      <c r="D500" s="7">
        <f>SUMIF('תנועות בנק'!$A:$A,$B500,'תנועות בנק'!F:F)</f>
        <v>0</v>
      </c>
      <c r="E500" s="7">
        <f t="shared" si="42"/>
        <v>0</v>
      </c>
      <c r="F500" s="7">
        <f t="shared" si="43"/>
        <v>-58889</v>
      </c>
      <c r="G500" s="7">
        <f>-דשבורד!$F$5</f>
        <v>-20000</v>
      </c>
      <c r="N500" s="26">
        <f t="shared" si="44"/>
        <v>5</v>
      </c>
      <c r="O500" s="26">
        <f t="shared" si="45"/>
        <v>2020</v>
      </c>
      <c r="P500" s="27" t="str">
        <f>VLOOKUP(N500,'קובץ עזר - לא לגעת'!$C$3:$D$14,2,0)</f>
        <v>מאי</v>
      </c>
      <c r="Q500" s="27" t="str">
        <f t="shared" si="46"/>
        <v>מאי_2020</v>
      </c>
    </row>
    <row r="501" spans="1:17" x14ac:dyDescent="0.3">
      <c r="A501" s="9">
        <v>499</v>
      </c>
      <c r="B501" s="6">
        <f t="shared" si="47"/>
        <v>43959</v>
      </c>
      <c r="C501" s="7">
        <f>SUMIF('תנועות בנק'!$A:$A,$B501,'תנועות בנק'!E:E)</f>
        <v>0</v>
      </c>
      <c r="D501" s="7">
        <f>SUMIF('תנועות בנק'!$A:$A,$B501,'תנועות בנק'!F:F)</f>
        <v>0</v>
      </c>
      <c r="E501" s="7">
        <f t="shared" si="42"/>
        <v>0</v>
      </c>
      <c r="F501" s="7">
        <f t="shared" si="43"/>
        <v>-58889</v>
      </c>
      <c r="G501" s="7">
        <f>-דשבורד!$F$5</f>
        <v>-20000</v>
      </c>
      <c r="N501" s="26">
        <f t="shared" si="44"/>
        <v>5</v>
      </c>
      <c r="O501" s="26">
        <f t="shared" si="45"/>
        <v>2020</v>
      </c>
      <c r="P501" s="27" t="str">
        <f>VLOOKUP(N501,'קובץ עזר - לא לגעת'!$C$3:$D$14,2,0)</f>
        <v>מאי</v>
      </c>
      <c r="Q501" s="27" t="str">
        <f t="shared" si="46"/>
        <v>מאי_2020</v>
      </c>
    </row>
    <row r="502" spans="1:17" x14ac:dyDescent="0.3">
      <c r="A502" s="9">
        <v>500</v>
      </c>
      <c r="B502" s="6">
        <f t="shared" si="47"/>
        <v>43960</v>
      </c>
      <c r="C502" s="7">
        <f>SUMIF('תנועות בנק'!$A:$A,$B502,'תנועות בנק'!E:E)</f>
        <v>0</v>
      </c>
      <c r="D502" s="7">
        <f>SUMIF('תנועות בנק'!$A:$A,$B502,'תנועות בנק'!F:F)</f>
        <v>0</v>
      </c>
      <c r="E502" s="7">
        <f t="shared" si="42"/>
        <v>0</v>
      </c>
      <c r="F502" s="7">
        <f t="shared" si="43"/>
        <v>-58889</v>
      </c>
      <c r="G502" s="7">
        <f>-דשבורד!$F$5</f>
        <v>-20000</v>
      </c>
      <c r="N502" s="26">
        <f t="shared" si="44"/>
        <v>5</v>
      </c>
      <c r="O502" s="26">
        <f t="shared" si="45"/>
        <v>2020</v>
      </c>
      <c r="P502" s="27" t="str">
        <f>VLOOKUP(N502,'קובץ עזר - לא לגעת'!$C$3:$D$14,2,0)</f>
        <v>מאי</v>
      </c>
      <c r="Q502" s="27" t="str">
        <f t="shared" si="46"/>
        <v>מאי_2020</v>
      </c>
    </row>
    <row r="503" spans="1:17" x14ac:dyDescent="0.3">
      <c r="A503" s="9">
        <v>501</v>
      </c>
      <c r="B503" s="6">
        <f t="shared" si="47"/>
        <v>43961</v>
      </c>
      <c r="C503" s="7">
        <f>SUMIF('תנועות בנק'!$A:$A,$B503,'תנועות בנק'!E:E)</f>
        <v>0</v>
      </c>
      <c r="D503" s="7">
        <f>SUMIF('תנועות בנק'!$A:$A,$B503,'תנועות בנק'!F:F)</f>
        <v>0</v>
      </c>
      <c r="E503" s="7">
        <f t="shared" si="42"/>
        <v>0</v>
      </c>
      <c r="F503" s="7">
        <f t="shared" si="43"/>
        <v>-58889</v>
      </c>
      <c r="G503" s="7">
        <f>-דשבורד!$F$5</f>
        <v>-20000</v>
      </c>
      <c r="N503" s="26">
        <f t="shared" si="44"/>
        <v>5</v>
      </c>
      <c r="O503" s="26">
        <f t="shared" si="45"/>
        <v>2020</v>
      </c>
      <c r="P503" s="27" t="str">
        <f>VLOOKUP(N503,'קובץ עזר - לא לגעת'!$C$3:$D$14,2,0)</f>
        <v>מאי</v>
      </c>
      <c r="Q503" s="27" t="str">
        <f t="shared" si="46"/>
        <v>מאי_2020</v>
      </c>
    </row>
    <row r="504" spans="1:17" x14ac:dyDescent="0.3">
      <c r="A504" s="9">
        <v>502</v>
      </c>
      <c r="B504" s="6">
        <f t="shared" si="47"/>
        <v>43962</v>
      </c>
      <c r="C504" s="7">
        <f>SUMIF('תנועות בנק'!$A:$A,$B504,'תנועות בנק'!E:E)</f>
        <v>0</v>
      </c>
      <c r="D504" s="7">
        <f>SUMIF('תנועות בנק'!$A:$A,$B504,'תנועות בנק'!F:F)</f>
        <v>0</v>
      </c>
      <c r="E504" s="7">
        <f t="shared" si="42"/>
        <v>0</v>
      </c>
      <c r="F504" s="7">
        <f t="shared" si="43"/>
        <v>-58889</v>
      </c>
      <c r="G504" s="7">
        <f>-דשבורד!$F$5</f>
        <v>-20000</v>
      </c>
      <c r="N504" s="26">
        <f t="shared" si="44"/>
        <v>5</v>
      </c>
      <c r="O504" s="26">
        <f t="shared" si="45"/>
        <v>2020</v>
      </c>
      <c r="P504" s="27" t="str">
        <f>VLOOKUP(N504,'קובץ עזר - לא לגעת'!$C$3:$D$14,2,0)</f>
        <v>מאי</v>
      </c>
      <c r="Q504" s="27" t="str">
        <f t="shared" si="46"/>
        <v>מאי_2020</v>
      </c>
    </row>
    <row r="505" spans="1:17" x14ac:dyDescent="0.3">
      <c r="A505" s="9">
        <v>503</v>
      </c>
      <c r="B505" s="6">
        <f t="shared" si="47"/>
        <v>43963</v>
      </c>
      <c r="C505" s="7">
        <f>SUMIF('תנועות בנק'!$A:$A,$B505,'תנועות בנק'!E:E)</f>
        <v>0</v>
      </c>
      <c r="D505" s="7">
        <f>SUMIF('תנועות בנק'!$A:$A,$B505,'תנועות בנק'!F:F)</f>
        <v>0</v>
      </c>
      <c r="E505" s="7">
        <f t="shared" si="42"/>
        <v>0</v>
      </c>
      <c r="F505" s="7">
        <f t="shared" si="43"/>
        <v>-58889</v>
      </c>
      <c r="G505" s="7">
        <f>-דשבורד!$F$5</f>
        <v>-20000</v>
      </c>
      <c r="N505" s="26">
        <f t="shared" si="44"/>
        <v>5</v>
      </c>
      <c r="O505" s="26">
        <f t="shared" si="45"/>
        <v>2020</v>
      </c>
      <c r="P505" s="27" t="str">
        <f>VLOOKUP(N505,'קובץ עזר - לא לגעת'!$C$3:$D$14,2,0)</f>
        <v>מאי</v>
      </c>
      <c r="Q505" s="27" t="str">
        <f t="shared" si="46"/>
        <v>מאי_2020</v>
      </c>
    </row>
    <row r="506" spans="1:17" x14ac:dyDescent="0.3">
      <c r="A506" s="9">
        <v>504</v>
      </c>
      <c r="B506" s="6">
        <f t="shared" si="47"/>
        <v>43964</v>
      </c>
      <c r="C506" s="7">
        <f>SUMIF('תנועות בנק'!$A:$A,$B506,'תנועות בנק'!E:E)</f>
        <v>0</v>
      </c>
      <c r="D506" s="7">
        <f>SUMIF('תנועות בנק'!$A:$A,$B506,'תנועות בנק'!F:F)</f>
        <v>0</v>
      </c>
      <c r="E506" s="7">
        <f t="shared" si="42"/>
        <v>0</v>
      </c>
      <c r="F506" s="7">
        <f t="shared" si="43"/>
        <v>-58889</v>
      </c>
      <c r="G506" s="7">
        <f>-דשבורד!$F$5</f>
        <v>-20000</v>
      </c>
      <c r="N506" s="26">
        <f t="shared" si="44"/>
        <v>5</v>
      </c>
      <c r="O506" s="26">
        <f t="shared" si="45"/>
        <v>2020</v>
      </c>
      <c r="P506" s="27" t="str">
        <f>VLOOKUP(N506,'קובץ עזר - לא לגעת'!$C$3:$D$14,2,0)</f>
        <v>מאי</v>
      </c>
      <c r="Q506" s="27" t="str">
        <f t="shared" si="46"/>
        <v>מאי_2020</v>
      </c>
    </row>
    <row r="507" spans="1:17" x14ac:dyDescent="0.3">
      <c r="A507" s="9">
        <v>505</v>
      </c>
      <c r="B507" s="6">
        <f t="shared" si="47"/>
        <v>43965</v>
      </c>
      <c r="C507" s="7">
        <f>SUMIF('תנועות בנק'!$A:$A,$B507,'תנועות בנק'!E:E)</f>
        <v>0</v>
      </c>
      <c r="D507" s="7">
        <f>SUMIF('תנועות בנק'!$A:$A,$B507,'תנועות בנק'!F:F)</f>
        <v>0</v>
      </c>
      <c r="E507" s="7">
        <f t="shared" si="42"/>
        <v>0</v>
      </c>
      <c r="F507" s="7">
        <f t="shared" si="43"/>
        <v>-58889</v>
      </c>
      <c r="G507" s="7">
        <f>-דשבורד!$F$5</f>
        <v>-20000</v>
      </c>
      <c r="N507" s="26">
        <f t="shared" si="44"/>
        <v>5</v>
      </c>
      <c r="O507" s="26">
        <f t="shared" si="45"/>
        <v>2020</v>
      </c>
      <c r="P507" s="27" t="str">
        <f>VLOOKUP(N507,'קובץ עזר - לא לגעת'!$C$3:$D$14,2,0)</f>
        <v>מאי</v>
      </c>
      <c r="Q507" s="27" t="str">
        <f t="shared" si="46"/>
        <v>מאי_2020</v>
      </c>
    </row>
    <row r="508" spans="1:17" x14ac:dyDescent="0.3">
      <c r="A508" s="9">
        <v>506</v>
      </c>
      <c r="B508" s="6">
        <f t="shared" si="47"/>
        <v>43966</v>
      </c>
      <c r="C508" s="7">
        <f>SUMIF('תנועות בנק'!$A:$A,$B508,'תנועות בנק'!E:E)</f>
        <v>0</v>
      </c>
      <c r="D508" s="7">
        <f>SUMIF('תנועות בנק'!$A:$A,$B508,'תנועות בנק'!F:F)</f>
        <v>0</v>
      </c>
      <c r="E508" s="7">
        <f t="shared" si="42"/>
        <v>0</v>
      </c>
      <c r="F508" s="7">
        <f t="shared" si="43"/>
        <v>-58889</v>
      </c>
      <c r="G508" s="7">
        <f>-דשבורד!$F$5</f>
        <v>-20000</v>
      </c>
      <c r="N508" s="26">
        <f t="shared" si="44"/>
        <v>5</v>
      </c>
      <c r="O508" s="26">
        <f t="shared" si="45"/>
        <v>2020</v>
      </c>
      <c r="P508" s="27" t="str">
        <f>VLOOKUP(N508,'קובץ עזר - לא לגעת'!$C$3:$D$14,2,0)</f>
        <v>מאי</v>
      </c>
      <c r="Q508" s="27" t="str">
        <f t="shared" si="46"/>
        <v>מאי_2020</v>
      </c>
    </row>
    <row r="509" spans="1:17" x14ac:dyDescent="0.3">
      <c r="A509" s="9">
        <v>507</v>
      </c>
      <c r="B509" s="6">
        <f t="shared" si="47"/>
        <v>43967</v>
      </c>
      <c r="C509" s="7">
        <f>SUMIF('תנועות בנק'!$A:$A,$B509,'תנועות בנק'!E:E)</f>
        <v>0</v>
      </c>
      <c r="D509" s="7">
        <f>SUMIF('תנועות בנק'!$A:$A,$B509,'תנועות בנק'!F:F)</f>
        <v>0</v>
      </c>
      <c r="E509" s="7">
        <f t="shared" si="42"/>
        <v>0</v>
      </c>
      <c r="F509" s="7">
        <f t="shared" si="43"/>
        <v>-58889</v>
      </c>
      <c r="G509" s="7">
        <f>-דשבורד!$F$5</f>
        <v>-20000</v>
      </c>
      <c r="N509" s="26">
        <f t="shared" si="44"/>
        <v>5</v>
      </c>
      <c r="O509" s="26">
        <f t="shared" si="45"/>
        <v>2020</v>
      </c>
      <c r="P509" s="27" t="str">
        <f>VLOOKUP(N509,'קובץ עזר - לא לגעת'!$C$3:$D$14,2,0)</f>
        <v>מאי</v>
      </c>
      <c r="Q509" s="27" t="str">
        <f t="shared" si="46"/>
        <v>מאי_2020</v>
      </c>
    </row>
    <row r="510" spans="1:17" x14ac:dyDescent="0.3">
      <c r="A510" s="9">
        <v>508</v>
      </c>
      <c r="B510" s="6">
        <f t="shared" si="47"/>
        <v>43968</v>
      </c>
      <c r="C510" s="7">
        <f>SUMIF('תנועות בנק'!$A:$A,$B510,'תנועות בנק'!E:E)</f>
        <v>0</v>
      </c>
      <c r="D510" s="7">
        <f>SUMIF('תנועות בנק'!$A:$A,$B510,'תנועות בנק'!F:F)</f>
        <v>0</v>
      </c>
      <c r="E510" s="7">
        <f t="shared" si="42"/>
        <v>0</v>
      </c>
      <c r="F510" s="7">
        <f t="shared" si="43"/>
        <v>-58889</v>
      </c>
      <c r="G510" s="7">
        <f>-דשבורד!$F$5</f>
        <v>-20000</v>
      </c>
      <c r="N510" s="26">
        <f t="shared" si="44"/>
        <v>5</v>
      </c>
      <c r="O510" s="26">
        <f t="shared" si="45"/>
        <v>2020</v>
      </c>
      <c r="P510" s="27" t="str">
        <f>VLOOKUP(N510,'קובץ עזר - לא לגעת'!$C$3:$D$14,2,0)</f>
        <v>מאי</v>
      </c>
      <c r="Q510" s="27" t="str">
        <f t="shared" si="46"/>
        <v>מאי_2020</v>
      </c>
    </row>
    <row r="511" spans="1:17" x14ac:dyDescent="0.3">
      <c r="A511" s="9">
        <v>509</v>
      </c>
      <c r="B511" s="6">
        <f t="shared" si="47"/>
        <v>43969</v>
      </c>
      <c r="C511" s="7">
        <f>SUMIF('תנועות בנק'!$A:$A,$B511,'תנועות בנק'!E:E)</f>
        <v>0</v>
      </c>
      <c r="D511" s="7">
        <f>SUMIF('תנועות בנק'!$A:$A,$B511,'תנועות בנק'!F:F)</f>
        <v>0</v>
      </c>
      <c r="E511" s="7">
        <f t="shared" si="42"/>
        <v>0</v>
      </c>
      <c r="F511" s="7">
        <f t="shared" si="43"/>
        <v>-58889</v>
      </c>
      <c r="G511" s="7">
        <f>-דשבורד!$F$5</f>
        <v>-20000</v>
      </c>
      <c r="N511" s="26">
        <f t="shared" si="44"/>
        <v>5</v>
      </c>
      <c r="O511" s="26">
        <f t="shared" si="45"/>
        <v>2020</v>
      </c>
      <c r="P511" s="27" t="str">
        <f>VLOOKUP(N511,'קובץ עזר - לא לגעת'!$C$3:$D$14,2,0)</f>
        <v>מאי</v>
      </c>
      <c r="Q511" s="27" t="str">
        <f t="shared" si="46"/>
        <v>מאי_2020</v>
      </c>
    </row>
    <row r="512" spans="1:17" x14ac:dyDescent="0.3">
      <c r="A512" s="9">
        <v>510</v>
      </c>
      <c r="B512" s="6">
        <f t="shared" si="47"/>
        <v>43970</v>
      </c>
      <c r="C512" s="7">
        <f>SUMIF('תנועות בנק'!$A:$A,$B512,'תנועות בנק'!E:E)</f>
        <v>0</v>
      </c>
      <c r="D512" s="7">
        <f>SUMIF('תנועות בנק'!$A:$A,$B512,'תנועות בנק'!F:F)</f>
        <v>0</v>
      </c>
      <c r="E512" s="7">
        <f t="shared" si="42"/>
        <v>0</v>
      </c>
      <c r="F512" s="7">
        <f t="shared" si="43"/>
        <v>-58889</v>
      </c>
      <c r="G512" s="7">
        <f>-דשבורד!$F$5</f>
        <v>-20000</v>
      </c>
      <c r="N512" s="26">
        <f t="shared" si="44"/>
        <v>5</v>
      </c>
      <c r="O512" s="26">
        <f t="shared" si="45"/>
        <v>2020</v>
      </c>
      <c r="P512" s="27" t="str">
        <f>VLOOKUP(N512,'קובץ עזר - לא לגעת'!$C$3:$D$14,2,0)</f>
        <v>מאי</v>
      </c>
      <c r="Q512" s="27" t="str">
        <f t="shared" si="46"/>
        <v>מאי_2020</v>
      </c>
    </row>
    <row r="513" spans="1:17" x14ac:dyDescent="0.3">
      <c r="A513" s="9">
        <v>511</v>
      </c>
      <c r="B513" s="6">
        <f t="shared" si="47"/>
        <v>43971</v>
      </c>
      <c r="C513" s="7">
        <f>SUMIF('תנועות בנק'!$A:$A,$B513,'תנועות בנק'!E:E)</f>
        <v>0</v>
      </c>
      <c r="D513" s="7">
        <f>SUMIF('תנועות בנק'!$A:$A,$B513,'תנועות בנק'!F:F)</f>
        <v>0</v>
      </c>
      <c r="E513" s="7">
        <f t="shared" si="42"/>
        <v>0</v>
      </c>
      <c r="F513" s="7">
        <f t="shared" si="43"/>
        <v>-58889</v>
      </c>
      <c r="G513" s="7">
        <f>-דשבורד!$F$5</f>
        <v>-20000</v>
      </c>
      <c r="N513" s="26">
        <f t="shared" si="44"/>
        <v>5</v>
      </c>
      <c r="O513" s="26">
        <f t="shared" si="45"/>
        <v>2020</v>
      </c>
      <c r="P513" s="27" t="str">
        <f>VLOOKUP(N513,'קובץ עזר - לא לגעת'!$C$3:$D$14,2,0)</f>
        <v>מאי</v>
      </c>
      <c r="Q513" s="27" t="str">
        <f t="shared" si="46"/>
        <v>מאי_2020</v>
      </c>
    </row>
    <row r="514" spans="1:17" x14ac:dyDescent="0.3">
      <c r="A514" s="9">
        <v>512</v>
      </c>
      <c r="B514" s="6">
        <f t="shared" si="47"/>
        <v>43972</v>
      </c>
      <c r="C514" s="7">
        <f>SUMIF('תנועות בנק'!$A:$A,$B514,'תנועות בנק'!E:E)</f>
        <v>0</v>
      </c>
      <c r="D514" s="7">
        <f>SUMIF('תנועות בנק'!$A:$A,$B514,'תנועות בנק'!F:F)</f>
        <v>0</v>
      </c>
      <c r="E514" s="7">
        <f t="shared" si="42"/>
        <v>0</v>
      </c>
      <c r="F514" s="7">
        <f t="shared" si="43"/>
        <v>-58889</v>
      </c>
      <c r="G514" s="7">
        <f>-דשבורד!$F$5</f>
        <v>-20000</v>
      </c>
      <c r="N514" s="26">
        <f t="shared" si="44"/>
        <v>5</v>
      </c>
      <c r="O514" s="26">
        <f t="shared" si="45"/>
        <v>2020</v>
      </c>
      <c r="P514" s="27" t="str">
        <f>VLOOKUP(N514,'קובץ עזר - לא לגעת'!$C$3:$D$14,2,0)</f>
        <v>מאי</v>
      </c>
      <c r="Q514" s="27" t="str">
        <f t="shared" si="46"/>
        <v>מאי_2020</v>
      </c>
    </row>
    <row r="515" spans="1:17" x14ac:dyDescent="0.3">
      <c r="A515" s="9">
        <v>513</v>
      </c>
      <c r="B515" s="6">
        <f t="shared" si="47"/>
        <v>43973</v>
      </c>
      <c r="C515" s="7">
        <f>SUMIF('תנועות בנק'!$A:$A,$B515,'תנועות בנק'!E:E)</f>
        <v>0</v>
      </c>
      <c r="D515" s="7">
        <f>SUMIF('תנועות בנק'!$A:$A,$B515,'תנועות בנק'!F:F)</f>
        <v>0</v>
      </c>
      <c r="E515" s="7">
        <f t="shared" si="42"/>
        <v>0</v>
      </c>
      <c r="F515" s="7">
        <f t="shared" si="43"/>
        <v>-58889</v>
      </c>
      <c r="G515" s="7">
        <f>-דשבורד!$F$5</f>
        <v>-20000</v>
      </c>
      <c r="N515" s="26">
        <f t="shared" si="44"/>
        <v>5</v>
      </c>
      <c r="O515" s="26">
        <f t="shared" si="45"/>
        <v>2020</v>
      </c>
      <c r="P515" s="27" t="str">
        <f>VLOOKUP(N515,'קובץ עזר - לא לגעת'!$C$3:$D$14,2,0)</f>
        <v>מאי</v>
      </c>
      <c r="Q515" s="27" t="str">
        <f t="shared" si="46"/>
        <v>מאי_2020</v>
      </c>
    </row>
    <row r="516" spans="1:17" x14ac:dyDescent="0.3">
      <c r="A516" s="9">
        <v>514</v>
      </c>
      <c r="B516" s="6">
        <f t="shared" si="47"/>
        <v>43974</v>
      </c>
      <c r="C516" s="7">
        <f>SUMIF('תנועות בנק'!$A:$A,$B516,'תנועות בנק'!E:E)</f>
        <v>0</v>
      </c>
      <c r="D516" s="7">
        <f>SUMIF('תנועות בנק'!$A:$A,$B516,'תנועות בנק'!F:F)</f>
        <v>0</v>
      </c>
      <c r="E516" s="7">
        <f t="shared" ref="E516:E579" si="48">C516-D516</f>
        <v>0</v>
      </c>
      <c r="F516" s="7">
        <f t="shared" ref="F516:F579" si="49">F515+E516</f>
        <v>-58889</v>
      </c>
      <c r="G516" s="7">
        <f>-דשבורד!$F$5</f>
        <v>-20000</v>
      </c>
      <c r="N516" s="26">
        <f t="shared" ref="N516:N579" si="50">MONTH(B516)</f>
        <v>5</v>
      </c>
      <c r="O516" s="26">
        <f t="shared" ref="O516:O579" si="51">YEAR(B516)</f>
        <v>2020</v>
      </c>
      <c r="P516" s="27" t="str">
        <f>VLOOKUP(N516,'קובץ עזר - לא לגעת'!$C$3:$D$14,2,0)</f>
        <v>מאי</v>
      </c>
      <c r="Q516" s="27" t="str">
        <f t="shared" ref="Q516:Q579" si="52">P516&amp;"_"&amp;O516</f>
        <v>מאי_2020</v>
      </c>
    </row>
    <row r="517" spans="1:17" x14ac:dyDescent="0.3">
      <c r="A517" s="9">
        <v>515</v>
      </c>
      <c r="B517" s="6">
        <f t="shared" ref="B517:B580" si="53">B516+1</f>
        <v>43975</v>
      </c>
      <c r="C517" s="7">
        <f>SUMIF('תנועות בנק'!$A:$A,$B517,'תנועות בנק'!E:E)</f>
        <v>0</v>
      </c>
      <c r="D517" s="7">
        <f>SUMIF('תנועות בנק'!$A:$A,$B517,'תנועות בנק'!F:F)</f>
        <v>0</v>
      </c>
      <c r="E517" s="7">
        <f t="shared" si="48"/>
        <v>0</v>
      </c>
      <c r="F517" s="7">
        <f t="shared" si="49"/>
        <v>-58889</v>
      </c>
      <c r="G517" s="7">
        <f>-דשבורד!$F$5</f>
        <v>-20000</v>
      </c>
      <c r="N517" s="26">
        <f t="shared" si="50"/>
        <v>5</v>
      </c>
      <c r="O517" s="26">
        <f t="shared" si="51"/>
        <v>2020</v>
      </c>
      <c r="P517" s="27" t="str">
        <f>VLOOKUP(N517,'קובץ עזר - לא לגעת'!$C$3:$D$14,2,0)</f>
        <v>מאי</v>
      </c>
      <c r="Q517" s="27" t="str">
        <f t="shared" si="52"/>
        <v>מאי_2020</v>
      </c>
    </row>
    <row r="518" spans="1:17" x14ac:dyDescent="0.3">
      <c r="A518" s="9">
        <v>516</v>
      </c>
      <c r="B518" s="6">
        <f t="shared" si="53"/>
        <v>43976</v>
      </c>
      <c r="C518" s="7">
        <f>SUMIF('תנועות בנק'!$A:$A,$B518,'תנועות בנק'!E:E)</f>
        <v>0</v>
      </c>
      <c r="D518" s="7">
        <f>SUMIF('תנועות בנק'!$A:$A,$B518,'תנועות בנק'!F:F)</f>
        <v>0</v>
      </c>
      <c r="E518" s="7">
        <f t="shared" si="48"/>
        <v>0</v>
      </c>
      <c r="F518" s="7">
        <f t="shared" si="49"/>
        <v>-58889</v>
      </c>
      <c r="G518" s="7">
        <f>-דשבורד!$F$5</f>
        <v>-20000</v>
      </c>
      <c r="N518" s="26">
        <f t="shared" si="50"/>
        <v>5</v>
      </c>
      <c r="O518" s="26">
        <f t="shared" si="51"/>
        <v>2020</v>
      </c>
      <c r="P518" s="27" t="str">
        <f>VLOOKUP(N518,'קובץ עזר - לא לגעת'!$C$3:$D$14,2,0)</f>
        <v>מאי</v>
      </c>
      <c r="Q518" s="27" t="str">
        <f t="shared" si="52"/>
        <v>מאי_2020</v>
      </c>
    </row>
    <row r="519" spans="1:17" x14ac:dyDescent="0.3">
      <c r="A519" s="9">
        <v>517</v>
      </c>
      <c r="B519" s="6">
        <f t="shared" si="53"/>
        <v>43977</v>
      </c>
      <c r="C519" s="7">
        <f>SUMIF('תנועות בנק'!$A:$A,$B519,'תנועות בנק'!E:E)</f>
        <v>0</v>
      </c>
      <c r="D519" s="7">
        <f>SUMIF('תנועות בנק'!$A:$A,$B519,'תנועות בנק'!F:F)</f>
        <v>0</v>
      </c>
      <c r="E519" s="7">
        <f t="shared" si="48"/>
        <v>0</v>
      </c>
      <c r="F519" s="7">
        <f t="shared" si="49"/>
        <v>-58889</v>
      </c>
      <c r="G519" s="7">
        <f>-דשבורד!$F$5</f>
        <v>-20000</v>
      </c>
      <c r="N519" s="26">
        <f t="shared" si="50"/>
        <v>5</v>
      </c>
      <c r="O519" s="26">
        <f t="shared" si="51"/>
        <v>2020</v>
      </c>
      <c r="P519" s="27" t="str">
        <f>VLOOKUP(N519,'קובץ עזר - לא לגעת'!$C$3:$D$14,2,0)</f>
        <v>מאי</v>
      </c>
      <c r="Q519" s="27" t="str">
        <f t="shared" si="52"/>
        <v>מאי_2020</v>
      </c>
    </row>
    <row r="520" spans="1:17" x14ac:dyDescent="0.3">
      <c r="A520" s="9">
        <v>518</v>
      </c>
      <c r="B520" s="6">
        <f t="shared" si="53"/>
        <v>43978</v>
      </c>
      <c r="C520" s="7">
        <f>SUMIF('תנועות בנק'!$A:$A,$B520,'תנועות בנק'!E:E)</f>
        <v>0</v>
      </c>
      <c r="D520" s="7">
        <f>SUMIF('תנועות בנק'!$A:$A,$B520,'תנועות בנק'!F:F)</f>
        <v>0</v>
      </c>
      <c r="E520" s="7">
        <f t="shared" si="48"/>
        <v>0</v>
      </c>
      <c r="F520" s="7">
        <f t="shared" si="49"/>
        <v>-58889</v>
      </c>
      <c r="G520" s="7">
        <f>-דשבורד!$F$5</f>
        <v>-20000</v>
      </c>
      <c r="N520" s="26">
        <f t="shared" si="50"/>
        <v>5</v>
      </c>
      <c r="O520" s="26">
        <f t="shared" si="51"/>
        <v>2020</v>
      </c>
      <c r="P520" s="27" t="str">
        <f>VLOOKUP(N520,'קובץ עזר - לא לגעת'!$C$3:$D$14,2,0)</f>
        <v>מאי</v>
      </c>
      <c r="Q520" s="27" t="str">
        <f t="shared" si="52"/>
        <v>מאי_2020</v>
      </c>
    </row>
    <row r="521" spans="1:17" x14ac:dyDescent="0.3">
      <c r="A521" s="9">
        <v>519</v>
      </c>
      <c r="B521" s="6">
        <f t="shared" si="53"/>
        <v>43979</v>
      </c>
      <c r="C521" s="7">
        <f>SUMIF('תנועות בנק'!$A:$A,$B521,'תנועות בנק'!E:E)</f>
        <v>0</v>
      </c>
      <c r="D521" s="7">
        <f>SUMIF('תנועות בנק'!$A:$A,$B521,'תנועות בנק'!F:F)</f>
        <v>0</v>
      </c>
      <c r="E521" s="7">
        <f t="shared" si="48"/>
        <v>0</v>
      </c>
      <c r="F521" s="7">
        <f t="shared" si="49"/>
        <v>-58889</v>
      </c>
      <c r="G521" s="7">
        <f>-דשבורד!$F$5</f>
        <v>-20000</v>
      </c>
      <c r="N521" s="26">
        <f t="shared" si="50"/>
        <v>5</v>
      </c>
      <c r="O521" s="26">
        <f t="shared" si="51"/>
        <v>2020</v>
      </c>
      <c r="P521" s="27" t="str">
        <f>VLOOKUP(N521,'קובץ עזר - לא לגעת'!$C$3:$D$14,2,0)</f>
        <v>מאי</v>
      </c>
      <c r="Q521" s="27" t="str">
        <f t="shared" si="52"/>
        <v>מאי_2020</v>
      </c>
    </row>
    <row r="522" spans="1:17" x14ac:dyDescent="0.3">
      <c r="A522" s="9">
        <v>520</v>
      </c>
      <c r="B522" s="6">
        <f t="shared" si="53"/>
        <v>43980</v>
      </c>
      <c r="C522" s="7">
        <f>SUMIF('תנועות בנק'!$A:$A,$B522,'תנועות בנק'!E:E)</f>
        <v>0</v>
      </c>
      <c r="D522" s="7">
        <f>SUMIF('תנועות בנק'!$A:$A,$B522,'תנועות בנק'!F:F)</f>
        <v>0</v>
      </c>
      <c r="E522" s="7">
        <f t="shared" si="48"/>
        <v>0</v>
      </c>
      <c r="F522" s="7">
        <f t="shared" si="49"/>
        <v>-58889</v>
      </c>
      <c r="G522" s="7">
        <f>-דשבורד!$F$5</f>
        <v>-20000</v>
      </c>
      <c r="N522" s="26">
        <f t="shared" si="50"/>
        <v>5</v>
      </c>
      <c r="O522" s="26">
        <f t="shared" si="51"/>
        <v>2020</v>
      </c>
      <c r="P522" s="27" t="str">
        <f>VLOOKUP(N522,'קובץ עזר - לא לגעת'!$C$3:$D$14,2,0)</f>
        <v>מאי</v>
      </c>
      <c r="Q522" s="27" t="str">
        <f t="shared" si="52"/>
        <v>מאי_2020</v>
      </c>
    </row>
    <row r="523" spans="1:17" x14ac:dyDescent="0.3">
      <c r="A523" s="9">
        <v>521</v>
      </c>
      <c r="B523" s="6">
        <f t="shared" si="53"/>
        <v>43981</v>
      </c>
      <c r="C523" s="7">
        <f>SUMIF('תנועות בנק'!$A:$A,$B523,'תנועות בנק'!E:E)</f>
        <v>0</v>
      </c>
      <c r="D523" s="7">
        <f>SUMIF('תנועות בנק'!$A:$A,$B523,'תנועות בנק'!F:F)</f>
        <v>0</v>
      </c>
      <c r="E523" s="7">
        <f t="shared" si="48"/>
        <v>0</v>
      </c>
      <c r="F523" s="7">
        <f t="shared" si="49"/>
        <v>-58889</v>
      </c>
      <c r="G523" s="7">
        <f>-דשבורד!$F$5</f>
        <v>-20000</v>
      </c>
      <c r="N523" s="26">
        <f t="shared" si="50"/>
        <v>5</v>
      </c>
      <c r="O523" s="26">
        <f t="shared" si="51"/>
        <v>2020</v>
      </c>
      <c r="P523" s="27" t="str">
        <f>VLOOKUP(N523,'קובץ עזר - לא לגעת'!$C$3:$D$14,2,0)</f>
        <v>מאי</v>
      </c>
      <c r="Q523" s="27" t="str">
        <f t="shared" si="52"/>
        <v>מאי_2020</v>
      </c>
    </row>
    <row r="524" spans="1:17" x14ac:dyDescent="0.3">
      <c r="A524" s="9">
        <v>522</v>
      </c>
      <c r="B524" s="6">
        <f t="shared" si="53"/>
        <v>43982</v>
      </c>
      <c r="C524" s="7">
        <f>SUMIF('תנועות בנק'!$A:$A,$B524,'תנועות בנק'!E:E)</f>
        <v>0</v>
      </c>
      <c r="D524" s="7">
        <f>SUMIF('תנועות בנק'!$A:$A,$B524,'תנועות בנק'!F:F)</f>
        <v>0</v>
      </c>
      <c r="E524" s="7">
        <f t="shared" si="48"/>
        <v>0</v>
      </c>
      <c r="F524" s="7">
        <f t="shared" si="49"/>
        <v>-58889</v>
      </c>
      <c r="G524" s="7">
        <f>-דשבורד!$F$5</f>
        <v>-20000</v>
      </c>
      <c r="N524" s="26">
        <f t="shared" si="50"/>
        <v>5</v>
      </c>
      <c r="O524" s="26">
        <f t="shared" si="51"/>
        <v>2020</v>
      </c>
      <c r="P524" s="27" t="str">
        <f>VLOOKUP(N524,'קובץ עזר - לא לגעת'!$C$3:$D$14,2,0)</f>
        <v>מאי</v>
      </c>
      <c r="Q524" s="27" t="str">
        <f t="shared" si="52"/>
        <v>מאי_2020</v>
      </c>
    </row>
    <row r="525" spans="1:17" x14ac:dyDescent="0.3">
      <c r="A525" s="9">
        <v>523</v>
      </c>
      <c r="B525" s="6">
        <f t="shared" si="53"/>
        <v>43983</v>
      </c>
      <c r="C525" s="7">
        <f>SUMIF('תנועות בנק'!$A:$A,$B525,'תנועות בנק'!E:E)</f>
        <v>0</v>
      </c>
      <c r="D525" s="7">
        <f>SUMIF('תנועות בנק'!$A:$A,$B525,'תנועות בנק'!F:F)</f>
        <v>0</v>
      </c>
      <c r="E525" s="7">
        <f t="shared" si="48"/>
        <v>0</v>
      </c>
      <c r="F525" s="7">
        <f t="shared" si="49"/>
        <v>-58889</v>
      </c>
      <c r="G525" s="7">
        <f>-דשבורד!$F$5</f>
        <v>-20000</v>
      </c>
      <c r="N525" s="26">
        <f t="shared" si="50"/>
        <v>6</v>
      </c>
      <c r="O525" s="26">
        <f t="shared" si="51"/>
        <v>2020</v>
      </c>
      <c r="P525" s="27" t="str">
        <f>VLOOKUP(N525,'קובץ עזר - לא לגעת'!$C$3:$D$14,2,0)</f>
        <v>יוני</v>
      </c>
      <c r="Q525" s="27" t="str">
        <f t="shared" si="52"/>
        <v>יוני_2020</v>
      </c>
    </row>
    <row r="526" spans="1:17" x14ac:dyDescent="0.3">
      <c r="A526" s="9">
        <v>524</v>
      </c>
      <c r="B526" s="6">
        <f t="shared" si="53"/>
        <v>43984</v>
      </c>
      <c r="C526" s="7">
        <f>SUMIF('תנועות בנק'!$A:$A,$B526,'תנועות בנק'!E:E)</f>
        <v>0</v>
      </c>
      <c r="D526" s="7">
        <f>SUMIF('תנועות בנק'!$A:$A,$B526,'תנועות בנק'!F:F)</f>
        <v>0</v>
      </c>
      <c r="E526" s="7">
        <f t="shared" si="48"/>
        <v>0</v>
      </c>
      <c r="F526" s="7">
        <f t="shared" si="49"/>
        <v>-58889</v>
      </c>
      <c r="G526" s="7">
        <f>-דשבורד!$F$5</f>
        <v>-20000</v>
      </c>
      <c r="N526" s="26">
        <f t="shared" si="50"/>
        <v>6</v>
      </c>
      <c r="O526" s="26">
        <f t="shared" si="51"/>
        <v>2020</v>
      </c>
      <c r="P526" s="27" t="str">
        <f>VLOOKUP(N526,'קובץ עזר - לא לגעת'!$C$3:$D$14,2,0)</f>
        <v>יוני</v>
      </c>
      <c r="Q526" s="27" t="str">
        <f t="shared" si="52"/>
        <v>יוני_2020</v>
      </c>
    </row>
    <row r="527" spans="1:17" x14ac:dyDescent="0.3">
      <c r="A527" s="9">
        <v>525</v>
      </c>
      <c r="B527" s="6">
        <f t="shared" si="53"/>
        <v>43985</v>
      </c>
      <c r="C527" s="7">
        <f>SUMIF('תנועות בנק'!$A:$A,$B527,'תנועות בנק'!E:E)</f>
        <v>0</v>
      </c>
      <c r="D527" s="7">
        <f>SUMIF('תנועות בנק'!$A:$A,$B527,'תנועות בנק'!F:F)</f>
        <v>0</v>
      </c>
      <c r="E527" s="7">
        <f t="shared" si="48"/>
        <v>0</v>
      </c>
      <c r="F527" s="7">
        <f t="shared" si="49"/>
        <v>-58889</v>
      </c>
      <c r="G527" s="7">
        <f>-דשבורד!$F$5</f>
        <v>-20000</v>
      </c>
      <c r="N527" s="26">
        <f t="shared" si="50"/>
        <v>6</v>
      </c>
      <c r="O527" s="26">
        <f t="shared" si="51"/>
        <v>2020</v>
      </c>
      <c r="P527" s="27" t="str">
        <f>VLOOKUP(N527,'קובץ עזר - לא לגעת'!$C$3:$D$14,2,0)</f>
        <v>יוני</v>
      </c>
      <c r="Q527" s="27" t="str">
        <f t="shared" si="52"/>
        <v>יוני_2020</v>
      </c>
    </row>
    <row r="528" spans="1:17" x14ac:dyDescent="0.3">
      <c r="A528" s="9">
        <v>526</v>
      </c>
      <c r="B528" s="6">
        <f t="shared" si="53"/>
        <v>43986</v>
      </c>
      <c r="C528" s="7">
        <f>SUMIF('תנועות בנק'!$A:$A,$B528,'תנועות בנק'!E:E)</f>
        <v>0</v>
      </c>
      <c r="D528" s="7">
        <f>SUMIF('תנועות בנק'!$A:$A,$B528,'תנועות בנק'!F:F)</f>
        <v>0</v>
      </c>
      <c r="E528" s="7">
        <f t="shared" si="48"/>
        <v>0</v>
      </c>
      <c r="F528" s="7">
        <f t="shared" si="49"/>
        <v>-58889</v>
      </c>
      <c r="G528" s="7">
        <f>-דשבורד!$F$5</f>
        <v>-20000</v>
      </c>
      <c r="N528" s="26">
        <f t="shared" si="50"/>
        <v>6</v>
      </c>
      <c r="O528" s="26">
        <f t="shared" si="51"/>
        <v>2020</v>
      </c>
      <c r="P528" s="27" t="str">
        <f>VLOOKUP(N528,'קובץ עזר - לא לגעת'!$C$3:$D$14,2,0)</f>
        <v>יוני</v>
      </c>
      <c r="Q528" s="27" t="str">
        <f t="shared" si="52"/>
        <v>יוני_2020</v>
      </c>
    </row>
    <row r="529" spans="1:17" x14ac:dyDescent="0.3">
      <c r="A529" s="9">
        <v>527</v>
      </c>
      <c r="B529" s="6">
        <f t="shared" si="53"/>
        <v>43987</v>
      </c>
      <c r="C529" s="7">
        <f>SUMIF('תנועות בנק'!$A:$A,$B529,'תנועות בנק'!E:E)</f>
        <v>0</v>
      </c>
      <c r="D529" s="7">
        <f>SUMIF('תנועות בנק'!$A:$A,$B529,'תנועות בנק'!F:F)</f>
        <v>0</v>
      </c>
      <c r="E529" s="7">
        <f t="shared" si="48"/>
        <v>0</v>
      </c>
      <c r="F529" s="7">
        <f t="shared" si="49"/>
        <v>-58889</v>
      </c>
      <c r="G529" s="7">
        <f>-דשבורד!$F$5</f>
        <v>-20000</v>
      </c>
      <c r="N529" s="26">
        <f t="shared" si="50"/>
        <v>6</v>
      </c>
      <c r="O529" s="26">
        <f t="shared" si="51"/>
        <v>2020</v>
      </c>
      <c r="P529" s="27" t="str">
        <f>VLOOKUP(N529,'קובץ עזר - לא לגעת'!$C$3:$D$14,2,0)</f>
        <v>יוני</v>
      </c>
      <c r="Q529" s="27" t="str">
        <f t="shared" si="52"/>
        <v>יוני_2020</v>
      </c>
    </row>
    <row r="530" spans="1:17" x14ac:dyDescent="0.3">
      <c r="A530" s="9">
        <v>528</v>
      </c>
      <c r="B530" s="6">
        <f t="shared" si="53"/>
        <v>43988</v>
      </c>
      <c r="C530" s="7">
        <f>SUMIF('תנועות בנק'!$A:$A,$B530,'תנועות בנק'!E:E)</f>
        <v>0</v>
      </c>
      <c r="D530" s="7">
        <f>SUMIF('תנועות בנק'!$A:$A,$B530,'תנועות בנק'!F:F)</f>
        <v>0</v>
      </c>
      <c r="E530" s="7">
        <f t="shared" si="48"/>
        <v>0</v>
      </c>
      <c r="F530" s="7">
        <f t="shared" si="49"/>
        <v>-58889</v>
      </c>
      <c r="G530" s="7">
        <f>-דשבורד!$F$5</f>
        <v>-20000</v>
      </c>
      <c r="N530" s="26">
        <f t="shared" si="50"/>
        <v>6</v>
      </c>
      <c r="O530" s="26">
        <f t="shared" si="51"/>
        <v>2020</v>
      </c>
      <c r="P530" s="27" t="str">
        <f>VLOOKUP(N530,'קובץ עזר - לא לגעת'!$C$3:$D$14,2,0)</f>
        <v>יוני</v>
      </c>
      <c r="Q530" s="27" t="str">
        <f t="shared" si="52"/>
        <v>יוני_2020</v>
      </c>
    </row>
    <row r="531" spans="1:17" x14ac:dyDescent="0.3">
      <c r="A531" s="9">
        <v>529</v>
      </c>
      <c r="B531" s="6">
        <f t="shared" si="53"/>
        <v>43989</v>
      </c>
      <c r="C531" s="7">
        <f>SUMIF('תנועות בנק'!$A:$A,$B531,'תנועות בנק'!E:E)</f>
        <v>0</v>
      </c>
      <c r="D531" s="7">
        <f>SUMIF('תנועות בנק'!$A:$A,$B531,'תנועות בנק'!F:F)</f>
        <v>0</v>
      </c>
      <c r="E531" s="7">
        <f t="shared" si="48"/>
        <v>0</v>
      </c>
      <c r="F531" s="7">
        <f t="shared" si="49"/>
        <v>-58889</v>
      </c>
      <c r="G531" s="7">
        <f>-דשבורד!$F$5</f>
        <v>-20000</v>
      </c>
      <c r="N531" s="26">
        <f t="shared" si="50"/>
        <v>6</v>
      </c>
      <c r="O531" s="26">
        <f t="shared" si="51"/>
        <v>2020</v>
      </c>
      <c r="P531" s="27" t="str">
        <f>VLOOKUP(N531,'קובץ עזר - לא לגעת'!$C$3:$D$14,2,0)</f>
        <v>יוני</v>
      </c>
      <c r="Q531" s="27" t="str">
        <f t="shared" si="52"/>
        <v>יוני_2020</v>
      </c>
    </row>
    <row r="532" spans="1:17" x14ac:dyDescent="0.3">
      <c r="A532" s="9">
        <v>530</v>
      </c>
      <c r="B532" s="6">
        <f t="shared" si="53"/>
        <v>43990</v>
      </c>
      <c r="C532" s="7">
        <f>SUMIF('תנועות בנק'!$A:$A,$B532,'תנועות בנק'!E:E)</f>
        <v>0</v>
      </c>
      <c r="D532" s="7">
        <f>SUMIF('תנועות בנק'!$A:$A,$B532,'תנועות בנק'!F:F)</f>
        <v>0</v>
      </c>
      <c r="E532" s="7">
        <f t="shared" si="48"/>
        <v>0</v>
      </c>
      <c r="F532" s="7">
        <f t="shared" si="49"/>
        <v>-58889</v>
      </c>
      <c r="G532" s="7">
        <f>-דשבורד!$F$5</f>
        <v>-20000</v>
      </c>
      <c r="N532" s="26">
        <f t="shared" si="50"/>
        <v>6</v>
      </c>
      <c r="O532" s="26">
        <f t="shared" si="51"/>
        <v>2020</v>
      </c>
      <c r="P532" s="27" t="str">
        <f>VLOOKUP(N532,'קובץ עזר - לא לגעת'!$C$3:$D$14,2,0)</f>
        <v>יוני</v>
      </c>
      <c r="Q532" s="27" t="str">
        <f t="shared" si="52"/>
        <v>יוני_2020</v>
      </c>
    </row>
    <row r="533" spans="1:17" x14ac:dyDescent="0.3">
      <c r="A533" s="9">
        <v>531</v>
      </c>
      <c r="B533" s="6">
        <f t="shared" si="53"/>
        <v>43991</v>
      </c>
      <c r="C533" s="7">
        <f>SUMIF('תנועות בנק'!$A:$A,$B533,'תנועות בנק'!E:E)</f>
        <v>0</v>
      </c>
      <c r="D533" s="7">
        <f>SUMIF('תנועות בנק'!$A:$A,$B533,'תנועות בנק'!F:F)</f>
        <v>0</v>
      </c>
      <c r="E533" s="7">
        <f t="shared" si="48"/>
        <v>0</v>
      </c>
      <c r="F533" s="7">
        <f t="shared" si="49"/>
        <v>-58889</v>
      </c>
      <c r="G533" s="7">
        <f>-דשבורד!$F$5</f>
        <v>-20000</v>
      </c>
      <c r="N533" s="26">
        <f t="shared" si="50"/>
        <v>6</v>
      </c>
      <c r="O533" s="26">
        <f t="shared" si="51"/>
        <v>2020</v>
      </c>
      <c r="P533" s="27" t="str">
        <f>VLOOKUP(N533,'קובץ עזר - לא לגעת'!$C$3:$D$14,2,0)</f>
        <v>יוני</v>
      </c>
      <c r="Q533" s="27" t="str">
        <f t="shared" si="52"/>
        <v>יוני_2020</v>
      </c>
    </row>
    <row r="534" spans="1:17" x14ac:dyDescent="0.3">
      <c r="A534" s="9">
        <v>532</v>
      </c>
      <c r="B534" s="6">
        <f t="shared" si="53"/>
        <v>43992</v>
      </c>
      <c r="C534" s="7">
        <f>SUMIF('תנועות בנק'!$A:$A,$B534,'תנועות בנק'!E:E)</f>
        <v>0</v>
      </c>
      <c r="D534" s="7">
        <f>SUMIF('תנועות בנק'!$A:$A,$B534,'תנועות בנק'!F:F)</f>
        <v>0</v>
      </c>
      <c r="E534" s="7">
        <f t="shared" si="48"/>
        <v>0</v>
      </c>
      <c r="F534" s="7">
        <f t="shared" si="49"/>
        <v>-58889</v>
      </c>
      <c r="G534" s="7">
        <f>-דשבורד!$F$5</f>
        <v>-20000</v>
      </c>
      <c r="N534" s="26">
        <f t="shared" si="50"/>
        <v>6</v>
      </c>
      <c r="O534" s="26">
        <f t="shared" si="51"/>
        <v>2020</v>
      </c>
      <c r="P534" s="27" t="str">
        <f>VLOOKUP(N534,'קובץ עזר - לא לגעת'!$C$3:$D$14,2,0)</f>
        <v>יוני</v>
      </c>
      <c r="Q534" s="27" t="str">
        <f t="shared" si="52"/>
        <v>יוני_2020</v>
      </c>
    </row>
    <row r="535" spans="1:17" x14ac:dyDescent="0.3">
      <c r="A535" s="9">
        <v>533</v>
      </c>
      <c r="B535" s="6">
        <f t="shared" si="53"/>
        <v>43993</v>
      </c>
      <c r="C535" s="7">
        <f>SUMIF('תנועות בנק'!$A:$A,$B535,'תנועות בנק'!E:E)</f>
        <v>0</v>
      </c>
      <c r="D535" s="7">
        <f>SUMIF('תנועות בנק'!$A:$A,$B535,'תנועות בנק'!F:F)</f>
        <v>0</v>
      </c>
      <c r="E535" s="7">
        <f t="shared" si="48"/>
        <v>0</v>
      </c>
      <c r="F535" s="7">
        <f t="shared" si="49"/>
        <v>-58889</v>
      </c>
      <c r="G535" s="7">
        <f>-דשבורד!$F$5</f>
        <v>-20000</v>
      </c>
      <c r="N535" s="26">
        <f t="shared" si="50"/>
        <v>6</v>
      </c>
      <c r="O535" s="26">
        <f t="shared" si="51"/>
        <v>2020</v>
      </c>
      <c r="P535" s="27" t="str">
        <f>VLOOKUP(N535,'קובץ עזר - לא לגעת'!$C$3:$D$14,2,0)</f>
        <v>יוני</v>
      </c>
      <c r="Q535" s="27" t="str">
        <f t="shared" si="52"/>
        <v>יוני_2020</v>
      </c>
    </row>
    <row r="536" spans="1:17" x14ac:dyDescent="0.3">
      <c r="A536" s="9">
        <v>534</v>
      </c>
      <c r="B536" s="6">
        <f t="shared" si="53"/>
        <v>43994</v>
      </c>
      <c r="C536" s="7">
        <f>SUMIF('תנועות בנק'!$A:$A,$B536,'תנועות בנק'!E:E)</f>
        <v>0</v>
      </c>
      <c r="D536" s="7">
        <f>SUMIF('תנועות בנק'!$A:$A,$B536,'תנועות בנק'!F:F)</f>
        <v>0</v>
      </c>
      <c r="E536" s="7">
        <f t="shared" si="48"/>
        <v>0</v>
      </c>
      <c r="F536" s="7">
        <f t="shared" si="49"/>
        <v>-58889</v>
      </c>
      <c r="G536" s="7">
        <f>-דשבורד!$F$5</f>
        <v>-20000</v>
      </c>
      <c r="N536" s="26">
        <f t="shared" si="50"/>
        <v>6</v>
      </c>
      <c r="O536" s="26">
        <f t="shared" si="51"/>
        <v>2020</v>
      </c>
      <c r="P536" s="27" t="str">
        <f>VLOOKUP(N536,'קובץ עזר - לא לגעת'!$C$3:$D$14,2,0)</f>
        <v>יוני</v>
      </c>
      <c r="Q536" s="27" t="str">
        <f t="shared" si="52"/>
        <v>יוני_2020</v>
      </c>
    </row>
    <row r="537" spans="1:17" x14ac:dyDescent="0.3">
      <c r="A537" s="9">
        <v>535</v>
      </c>
      <c r="B537" s="6">
        <f t="shared" si="53"/>
        <v>43995</v>
      </c>
      <c r="C537" s="7">
        <f>SUMIF('תנועות בנק'!$A:$A,$B537,'תנועות בנק'!E:E)</f>
        <v>0</v>
      </c>
      <c r="D537" s="7">
        <f>SUMIF('תנועות בנק'!$A:$A,$B537,'תנועות בנק'!F:F)</f>
        <v>0</v>
      </c>
      <c r="E537" s="7">
        <f t="shared" si="48"/>
        <v>0</v>
      </c>
      <c r="F537" s="7">
        <f t="shared" si="49"/>
        <v>-58889</v>
      </c>
      <c r="G537" s="7">
        <f>-דשבורד!$F$5</f>
        <v>-20000</v>
      </c>
      <c r="N537" s="26">
        <f t="shared" si="50"/>
        <v>6</v>
      </c>
      <c r="O537" s="26">
        <f t="shared" si="51"/>
        <v>2020</v>
      </c>
      <c r="P537" s="27" t="str">
        <f>VLOOKUP(N537,'קובץ עזר - לא לגעת'!$C$3:$D$14,2,0)</f>
        <v>יוני</v>
      </c>
      <c r="Q537" s="27" t="str">
        <f t="shared" si="52"/>
        <v>יוני_2020</v>
      </c>
    </row>
    <row r="538" spans="1:17" x14ac:dyDescent="0.3">
      <c r="A538" s="9">
        <v>536</v>
      </c>
      <c r="B538" s="6">
        <f t="shared" si="53"/>
        <v>43996</v>
      </c>
      <c r="C538" s="7">
        <f>SUMIF('תנועות בנק'!$A:$A,$B538,'תנועות בנק'!E:E)</f>
        <v>0</v>
      </c>
      <c r="D538" s="7">
        <f>SUMIF('תנועות בנק'!$A:$A,$B538,'תנועות בנק'!F:F)</f>
        <v>0</v>
      </c>
      <c r="E538" s="7">
        <f t="shared" si="48"/>
        <v>0</v>
      </c>
      <c r="F538" s="7">
        <f t="shared" si="49"/>
        <v>-58889</v>
      </c>
      <c r="G538" s="7">
        <f>-דשבורד!$F$5</f>
        <v>-20000</v>
      </c>
      <c r="N538" s="26">
        <f t="shared" si="50"/>
        <v>6</v>
      </c>
      <c r="O538" s="26">
        <f t="shared" si="51"/>
        <v>2020</v>
      </c>
      <c r="P538" s="27" t="str">
        <f>VLOOKUP(N538,'קובץ עזר - לא לגעת'!$C$3:$D$14,2,0)</f>
        <v>יוני</v>
      </c>
      <c r="Q538" s="27" t="str">
        <f t="shared" si="52"/>
        <v>יוני_2020</v>
      </c>
    </row>
    <row r="539" spans="1:17" x14ac:dyDescent="0.3">
      <c r="A539" s="9">
        <v>537</v>
      </c>
      <c r="B539" s="6">
        <f t="shared" si="53"/>
        <v>43997</v>
      </c>
      <c r="C539" s="7">
        <f>SUMIF('תנועות בנק'!$A:$A,$B539,'תנועות בנק'!E:E)</f>
        <v>0</v>
      </c>
      <c r="D539" s="7">
        <f>SUMIF('תנועות בנק'!$A:$A,$B539,'תנועות בנק'!F:F)</f>
        <v>0</v>
      </c>
      <c r="E539" s="7">
        <f t="shared" si="48"/>
        <v>0</v>
      </c>
      <c r="F539" s="7">
        <f t="shared" si="49"/>
        <v>-58889</v>
      </c>
      <c r="G539" s="7">
        <f>-דשבורד!$F$5</f>
        <v>-20000</v>
      </c>
      <c r="N539" s="26">
        <f t="shared" si="50"/>
        <v>6</v>
      </c>
      <c r="O539" s="26">
        <f t="shared" si="51"/>
        <v>2020</v>
      </c>
      <c r="P539" s="27" t="str">
        <f>VLOOKUP(N539,'קובץ עזר - לא לגעת'!$C$3:$D$14,2,0)</f>
        <v>יוני</v>
      </c>
      <c r="Q539" s="27" t="str">
        <f t="shared" si="52"/>
        <v>יוני_2020</v>
      </c>
    </row>
    <row r="540" spans="1:17" x14ac:dyDescent="0.3">
      <c r="A540" s="9">
        <v>538</v>
      </c>
      <c r="B540" s="6">
        <f t="shared" si="53"/>
        <v>43998</v>
      </c>
      <c r="C540" s="7">
        <f>SUMIF('תנועות בנק'!$A:$A,$B540,'תנועות בנק'!E:E)</f>
        <v>0</v>
      </c>
      <c r="D540" s="7">
        <f>SUMIF('תנועות בנק'!$A:$A,$B540,'תנועות בנק'!F:F)</f>
        <v>0</v>
      </c>
      <c r="E540" s="7">
        <f t="shared" si="48"/>
        <v>0</v>
      </c>
      <c r="F540" s="7">
        <f t="shared" si="49"/>
        <v>-58889</v>
      </c>
      <c r="G540" s="7">
        <f>-דשבורד!$F$5</f>
        <v>-20000</v>
      </c>
      <c r="N540" s="26">
        <f t="shared" si="50"/>
        <v>6</v>
      </c>
      <c r="O540" s="26">
        <f t="shared" si="51"/>
        <v>2020</v>
      </c>
      <c r="P540" s="27" t="str">
        <f>VLOOKUP(N540,'קובץ עזר - לא לגעת'!$C$3:$D$14,2,0)</f>
        <v>יוני</v>
      </c>
      <c r="Q540" s="27" t="str">
        <f t="shared" si="52"/>
        <v>יוני_2020</v>
      </c>
    </row>
    <row r="541" spans="1:17" x14ac:dyDescent="0.3">
      <c r="A541" s="9">
        <v>539</v>
      </c>
      <c r="B541" s="6">
        <f t="shared" si="53"/>
        <v>43999</v>
      </c>
      <c r="C541" s="7">
        <f>SUMIF('תנועות בנק'!$A:$A,$B541,'תנועות בנק'!E:E)</f>
        <v>0</v>
      </c>
      <c r="D541" s="7">
        <f>SUMIF('תנועות בנק'!$A:$A,$B541,'תנועות בנק'!F:F)</f>
        <v>0</v>
      </c>
      <c r="E541" s="7">
        <f t="shared" si="48"/>
        <v>0</v>
      </c>
      <c r="F541" s="7">
        <f t="shared" si="49"/>
        <v>-58889</v>
      </c>
      <c r="G541" s="7">
        <f>-דשבורד!$F$5</f>
        <v>-20000</v>
      </c>
      <c r="N541" s="26">
        <f t="shared" si="50"/>
        <v>6</v>
      </c>
      <c r="O541" s="26">
        <f t="shared" si="51"/>
        <v>2020</v>
      </c>
      <c r="P541" s="27" t="str">
        <f>VLOOKUP(N541,'קובץ עזר - לא לגעת'!$C$3:$D$14,2,0)</f>
        <v>יוני</v>
      </c>
      <c r="Q541" s="27" t="str">
        <f t="shared" si="52"/>
        <v>יוני_2020</v>
      </c>
    </row>
    <row r="542" spans="1:17" x14ac:dyDescent="0.3">
      <c r="A542" s="9">
        <v>540</v>
      </c>
      <c r="B542" s="6">
        <f t="shared" si="53"/>
        <v>44000</v>
      </c>
      <c r="C542" s="7">
        <f>SUMIF('תנועות בנק'!$A:$A,$B542,'תנועות בנק'!E:E)</f>
        <v>0</v>
      </c>
      <c r="D542" s="7">
        <f>SUMIF('תנועות בנק'!$A:$A,$B542,'תנועות בנק'!F:F)</f>
        <v>0</v>
      </c>
      <c r="E542" s="7">
        <f t="shared" si="48"/>
        <v>0</v>
      </c>
      <c r="F542" s="7">
        <f t="shared" si="49"/>
        <v>-58889</v>
      </c>
      <c r="G542" s="7">
        <f>-דשבורד!$F$5</f>
        <v>-20000</v>
      </c>
      <c r="N542" s="26">
        <f t="shared" si="50"/>
        <v>6</v>
      </c>
      <c r="O542" s="26">
        <f t="shared" si="51"/>
        <v>2020</v>
      </c>
      <c r="P542" s="27" t="str">
        <f>VLOOKUP(N542,'קובץ עזר - לא לגעת'!$C$3:$D$14,2,0)</f>
        <v>יוני</v>
      </c>
      <c r="Q542" s="27" t="str">
        <f t="shared" si="52"/>
        <v>יוני_2020</v>
      </c>
    </row>
    <row r="543" spans="1:17" x14ac:dyDescent="0.3">
      <c r="A543" s="9">
        <v>541</v>
      </c>
      <c r="B543" s="6">
        <f t="shared" si="53"/>
        <v>44001</v>
      </c>
      <c r="C543" s="7">
        <f>SUMIF('תנועות בנק'!$A:$A,$B543,'תנועות בנק'!E:E)</f>
        <v>0</v>
      </c>
      <c r="D543" s="7">
        <f>SUMIF('תנועות בנק'!$A:$A,$B543,'תנועות בנק'!F:F)</f>
        <v>0</v>
      </c>
      <c r="E543" s="7">
        <f t="shared" si="48"/>
        <v>0</v>
      </c>
      <c r="F543" s="7">
        <f t="shared" si="49"/>
        <v>-58889</v>
      </c>
      <c r="G543" s="7">
        <f>-דשבורד!$F$5</f>
        <v>-20000</v>
      </c>
      <c r="N543" s="26">
        <f t="shared" si="50"/>
        <v>6</v>
      </c>
      <c r="O543" s="26">
        <f t="shared" si="51"/>
        <v>2020</v>
      </c>
      <c r="P543" s="27" t="str">
        <f>VLOOKUP(N543,'קובץ עזר - לא לגעת'!$C$3:$D$14,2,0)</f>
        <v>יוני</v>
      </c>
      <c r="Q543" s="27" t="str">
        <f t="shared" si="52"/>
        <v>יוני_2020</v>
      </c>
    </row>
    <row r="544" spans="1:17" x14ac:dyDescent="0.3">
      <c r="A544" s="9">
        <v>542</v>
      </c>
      <c r="B544" s="6">
        <f t="shared" si="53"/>
        <v>44002</v>
      </c>
      <c r="C544" s="7">
        <f>SUMIF('תנועות בנק'!$A:$A,$B544,'תנועות בנק'!E:E)</f>
        <v>0</v>
      </c>
      <c r="D544" s="7">
        <f>SUMIF('תנועות בנק'!$A:$A,$B544,'תנועות בנק'!F:F)</f>
        <v>0</v>
      </c>
      <c r="E544" s="7">
        <f t="shared" si="48"/>
        <v>0</v>
      </c>
      <c r="F544" s="7">
        <f t="shared" si="49"/>
        <v>-58889</v>
      </c>
      <c r="G544" s="7">
        <f>-דשבורד!$F$5</f>
        <v>-20000</v>
      </c>
      <c r="N544" s="26">
        <f t="shared" si="50"/>
        <v>6</v>
      </c>
      <c r="O544" s="26">
        <f t="shared" si="51"/>
        <v>2020</v>
      </c>
      <c r="P544" s="27" t="str">
        <f>VLOOKUP(N544,'קובץ עזר - לא לגעת'!$C$3:$D$14,2,0)</f>
        <v>יוני</v>
      </c>
      <c r="Q544" s="27" t="str">
        <f t="shared" si="52"/>
        <v>יוני_2020</v>
      </c>
    </row>
    <row r="545" spans="1:17" x14ac:dyDescent="0.3">
      <c r="A545" s="9">
        <v>543</v>
      </c>
      <c r="B545" s="6">
        <f t="shared" si="53"/>
        <v>44003</v>
      </c>
      <c r="C545" s="7">
        <f>SUMIF('תנועות בנק'!$A:$A,$B545,'תנועות בנק'!E:E)</f>
        <v>0</v>
      </c>
      <c r="D545" s="7">
        <f>SUMIF('תנועות בנק'!$A:$A,$B545,'תנועות בנק'!F:F)</f>
        <v>0</v>
      </c>
      <c r="E545" s="7">
        <f t="shared" si="48"/>
        <v>0</v>
      </c>
      <c r="F545" s="7">
        <f t="shared" si="49"/>
        <v>-58889</v>
      </c>
      <c r="G545" s="7">
        <f>-דשבורד!$F$5</f>
        <v>-20000</v>
      </c>
      <c r="N545" s="26">
        <f t="shared" si="50"/>
        <v>6</v>
      </c>
      <c r="O545" s="26">
        <f t="shared" si="51"/>
        <v>2020</v>
      </c>
      <c r="P545" s="27" t="str">
        <f>VLOOKUP(N545,'קובץ עזר - לא לגעת'!$C$3:$D$14,2,0)</f>
        <v>יוני</v>
      </c>
      <c r="Q545" s="27" t="str">
        <f t="shared" si="52"/>
        <v>יוני_2020</v>
      </c>
    </row>
    <row r="546" spans="1:17" x14ac:dyDescent="0.3">
      <c r="A546" s="9">
        <v>544</v>
      </c>
      <c r="B546" s="6">
        <f t="shared" si="53"/>
        <v>44004</v>
      </c>
      <c r="C546" s="7">
        <f>SUMIF('תנועות בנק'!$A:$A,$B546,'תנועות בנק'!E:E)</f>
        <v>0</v>
      </c>
      <c r="D546" s="7">
        <f>SUMIF('תנועות בנק'!$A:$A,$B546,'תנועות בנק'!F:F)</f>
        <v>0</v>
      </c>
      <c r="E546" s="7">
        <f t="shared" si="48"/>
        <v>0</v>
      </c>
      <c r="F546" s="7">
        <f t="shared" si="49"/>
        <v>-58889</v>
      </c>
      <c r="G546" s="7">
        <f>-דשבורד!$F$5</f>
        <v>-20000</v>
      </c>
      <c r="N546" s="26">
        <f t="shared" si="50"/>
        <v>6</v>
      </c>
      <c r="O546" s="26">
        <f t="shared" si="51"/>
        <v>2020</v>
      </c>
      <c r="P546" s="27" t="str">
        <f>VLOOKUP(N546,'קובץ עזר - לא לגעת'!$C$3:$D$14,2,0)</f>
        <v>יוני</v>
      </c>
      <c r="Q546" s="27" t="str">
        <f t="shared" si="52"/>
        <v>יוני_2020</v>
      </c>
    </row>
    <row r="547" spans="1:17" x14ac:dyDescent="0.3">
      <c r="A547" s="9">
        <v>545</v>
      </c>
      <c r="B547" s="6">
        <f t="shared" si="53"/>
        <v>44005</v>
      </c>
      <c r="C547" s="7">
        <f>SUMIF('תנועות בנק'!$A:$A,$B547,'תנועות בנק'!E:E)</f>
        <v>0</v>
      </c>
      <c r="D547" s="7">
        <f>SUMIF('תנועות בנק'!$A:$A,$B547,'תנועות בנק'!F:F)</f>
        <v>0</v>
      </c>
      <c r="E547" s="7">
        <f t="shared" si="48"/>
        <v>0</v>
      </c>
      <c r="F547" s="7">
        <f t="shared" si="49"/>
        <v>-58889</v>
      </c>
      <c r="G547" s="7">
        <f>-דשבורד!$F$5</f>
        <v>-20000</v>
      </c>
      <c r="N547" s="26">
        <f t="shared" si="50"/>
        <v>6</v>
      </c>
      <c r="O547" s="26">
        <f t="shared" si="51"/>
        <v>2020</v>
      </c>
      <c r="P547" s="27" t="str">
        <f>VLOOKUP(N547,'קובץ עזר - לא לגעת'!$C$3:$D$14,2,0)</f>
        <v>יוני</v>
      </c>
      <c r="Q547" s="27" t="str">
        <f t="shared" si="52"/>
        <v>יוני_2020</v>
      </c>
    </row>
    <row r="548" spans="1:17" x14ac:dyDescent="0.3">
      <c r="A548" s="9">
        <v>546</v>
      </c>
      <c r="B548" s="6">
        <f t="shared" si="53"/>
        <v>44006</v>
      </c>
      <c r="C548" s="7">
        <f>SUMIF('תנועות בנק'!$A:$A,$B548,'תנועות בנק'!E:E)</f>
        <v>0</v>
      </c>
      <c r="D548" s="7">
        <f>SUMIF('תנועות בנק'!$A:$A,$B548,'תנועות בנק'!F:F)</f>
        <v>0</v>
      </c>
      <c r="E548" s="7">
        <f t="shared" si="48"/>
        <v>0</v>
      </c>
      <c r="F548" s="7">
        <f t="shared" si="49"/>
        <v>-58889</v>
      </c>
      <c r="G548" s="7">
        <f>-דשבורד!$F$5</f>
        <v>-20000</v>
      </c>
      <c r="N548" s="26">
        <f t="shared" si="50"/>
        <v>6</v>
      </c>
      <c r="O548" s="26">
        <f t="shared" si="51"/>
        <v>2020</v>
      </c>
      <c r="P548" s="27" t="str">
        <f>VLOOKUP(N548,'קובץ עזר - לא לגעת'!$C$3:$D$14,2,0)</f>
        <v>יוני</v>
      </c>
      <c r="Q548" s="27" t="str">
        <f t="shared" si="52"/>
        <v>יוני_2020</v>
      </c>
    </row>
    <row r="549" spans="1:17" x14ac:dyDescent="0.3">
      <c r="A549" s="9">
        <v>547</v>
      </c>
      <c r="B549" s="6">
        <f t="shared" si="53"/>
        <v>44007</v>
      </c>
      <c r="C549" s="7">
        <f>SUMIF('תנועות בנק'!$A:$A,$B549,'תנועות בנק'!E:E)</f>
        <v>0</v>
      </c>
      <c r="D549" s="7">
        <f>SUMIF('תנועות בנק'!$A:$A,$B549,'תנועות בנק'!F:F)</f>
        <v>0</v>
      </c>
      <c r="E549" s="7">
        <f t="shared" si="48"/>
        <v>0</v>
      </c>
      <c r="F549" s="7">
        <f t="shared" si="49"/>
        <v>-58889</v>
      </c>
      <c r="G549" s="7">
        <f>-דשבורד!$F$5</f>
        <v>-20000</v>
      </c>
      <c r="N549" s="26">
        <f t="shared" si="50"/>
        <v>6</v>
      </c>
      <c r="O549" s="26">
        <f t="shared" si="51"/>
        <v>2020</v>
      </c>
      <c r="P549" s="27" t="str">
        <f>VLOOKUP(N549,'קובץ עזר - לא לגעת'!$C$3:$D$14,2,0)</f>
        <v>יוני</v>
      </c>
      <c r="Q549" s="27" t="str">
        <f t="shared" si="52"/>
        <v>יוני_2020</v>
      </c>
    </row>
    <row r="550" spans="1:17" x14ac:dyDescent="0.3">
      <c r="A550" s="9">
        <v>548</v>
      </c>
      <c r="B550" s="6">
        <f t="shared" si="53"/>
        <v>44008</v>
      </c>
      <c r="C550" s="7">
        <f>SUMIF('תנועות בנק'!$A:$A,$B550,'תנועות בנק'!E:E)</f>
        <v>0</v>
      </c>
      <c r="D550" s="7">
        <f>SUMIF('תנועות בנק'!$A:$A,$B550,'תנועות בנק'!F:F)</f>
        <v>0</v>
      </c>
      <c r="E550" s="7">
        <f t="shared" si="48"/>
        <v>0</v>
      </c>
      <c r="F550" s="7">
        <f t="shared" si="49"/>
        <v>-58889</v>
      </c>
      <c r="G550" s="7">
        <f>-דשבורד!$F$5</f>
        <v>-20000</v>
      </c>
      <c r="N550" s="26">
        <f t="shared" si="50"/>
        <v>6</v>
      </c>
      <c r="O550" s="26">
        <f t="shared" si="51"/>
        <v>2020</v>
      </c>
      <c r="P550" s="27" t="str">
        <f>VLOOKUP(N550,'קובץ עזר - לא לגעת'!$C$3:$D$14,2,0)</f>
        <v>יוני</v>
      </c>
      <c r="Q550" s="27" t="str">
        <f t="shared" si="52"/>
        <v>יוני_2020</v>
      </c>
    </row>
    <row r="551" spans="1:17" x14ac:dyDescent="0.3">
      <c r="A551" s="9">
        <v>549</v>
      </c>
      <c r="B551" s="6">
        <f t="shared" si="53"/>
        <v>44009</v>
      </c>
      <c r="C551" s="7">
        <f>SUMIF('תנועות בנק'!$A:$A,$B551,'תנועות בנק'!E:E)</f>
        <v>0</v>
      </c>
      <c r="D551" s="7">
        <f>SUMIF('תנועות בנק'!$A:$A,$B551,'תנועות בנק'!F:F)</f>
        <v>0</v>
      </c>
      <c r="E551" s="7">
        <f t="shared" si="48"/>
        <v>0</v>
      </c>
      <c r="F551" s="7">
        <f t="shared" si="49"/>
        <v>-58889</v>
      </c>
      <c r="G551" s="7">
        <f>-דשבורד!$F$5</f>
        <v>-20000</v>
      </c>
      <c r="N551" s="26">
        <f t="shared" si="50"/>
        <v>6</v>
      </c>
      <c r="O551" s="26">
        <f t="shared" si="51"/>
        <v>2020</v>
      </c>
      <c r="P551" s="27" t="str">
        <f>VLOOKUP(N551,'קובץ עזר - לא לגעת'!$C$3:$D$14,2,0)</f>
        <v>יוני</v>
      </c>
      <c r="Q551" s="27" t="str">
        <f t="shared" si="52"/>
        <v>יוני_2020</v>
      </c>
    </row>
    <row r="552" spans="1:17" x14ac:dyDescent="0.3">
      <c r="A552" s="9">
        <v>550</v>
      </c>
      <c r="B552" s="6">
        <f t="shared" si="53"/>
        <v>44010</v>
      </c>
      <c r="C552" s="7">
        <f>SUMIF('תנועות בנק'!$A:$A,$B552,'תנועות בנק'!E:E)</f>
        <v>0</v>
      </c>
      <c r="D552" s="7">
        <f>SUMIF('תנועות בנק'!$A:$A,$B552,'תנועות בנק'!F:F)</f>
        <v>0</v>
      </c>
      <c r="E552" s="7">
        <f t="shared" si="48"/>
        <v>0</v>
      </c>
      <c r="F552" s="7">
        <f t="shared" si="49"/>
        <v>-58889</v>
      </c>
      <c r="G552" s="7">
        <f>-דשבורד!$F$5</f>
        <v>-20000</v>
      </c>
      <c r="N552" s="26">
        <f t="shared" si="50"/>
        <v>6</v>
      </c>
      <c r="O552" s="26">
        <f t="shared" si="51"/>
        <v>2020</v>
      </c>
      <c r="P552" s="27" t="str">
        <f>VLOOKUP(N552,'קובץ עזר - לא לגעת'!$C$3:$D$14,2,0)</f>
        <v>יוני</v>
      </c>
      <c r="Q552" s="27" t="str">
        <f t="shared" si="52"/>
        <v>יוני_2020</v>
      </c>
    </row>
    <row r="553" spans="1:17" x14ac:dyDescent="0.3">
      <c r="A553" s="9">
        <v>551</v>
      </c>
      <c r="B553" s="6">
        <f t="shared" si="53"/>
        <v>44011</v>
      </c>
      <c r="C553" s="7">
        <f>SUMIF('תנועות בנק'!$A:$A,$B553,'תנועות בנק'!E:E)</f>
        <v>0</v>
      </c>
      <c r="D553" s="7">
        <f>SUMIF('תנועות בנק'!$A:$A,$B553,'תנועות בנק'!F:F)</f>
        <v>0</v>
      </c>
      <c r="E553" s="7">
        <f t="shared" si="48"/>
        <v>0</v>
      </c>
      <c r="F553" s="7">
        <f t="shared" si="49"/>
        <v>-58889</v>
      </c>
      <c r="G553" s="7">
        <f>-דשבורד!$F$5</f>
        <v>-20000</v>
      </c>
      <c r="N553" s="26">
        <f t="shared" si="50"/>
        <v>6</v>
      </c>
      <c r="O553" s="26">
        <f t="shared" si="51"/>
        <v>2020</v>
      </c>
      <c r="P553" s="27" t="str">
        <f>VLOOKUP(N553,'קובץ עזר - לא לגעת'!$C$3:$D$14,2,0)</f>
        <v>יוני</v>
      </c>
      <c r="Q553" s="27" t="str">
        <f t="shared" si="52"/>
        <v>יוני_2020</v>
      </c>
    </row>
    <row r="554" spans="1:17" x14ac:dyDescent="0.3">
      <c r="A554" s="9">
        <v>552</v>
      </c>
      <c r="B554" s="6">
        <f t="shared" si="53"/>
        <v>44012</v>
      </c>
      <c r="C554" s="7">
        <f>SUMIF('תנועות בנק'!$A:$A,$B554,'תנועות בנק'!E:E)</f>
        <v>0</v>
      </c>
      <c r="D554" s="7">
        <f>SUMIF('תנועות בנק'!$A:$A,$B554,'תנועות בנק'!F:F)</f>
        <v>0</v>
      </c>
      <c r="E554" s="7">
        <f t="shared" si="48"/>
        <v>0</v>
      </c>
      <c r="F554" s="7">
        <f t="shared" si="49"/>
        <v>-58889</v>
      </c>
      <c r="G554" s="7">
        <f>-דשבורד!$F$5</f>
        <v>-20000</v>
      </c>
      <c r="N554" s="26">
        <f t="shared" si="50"/>
        <v>6</v>
      </c>
      <c r="O554" s="26">
        <f t="shared" si="51"/>
        <v>2020</v>
      </c>
      <c r="P554" s="27" t="str">
        <f>VLOOKUP(N554,'קובץ עזר - לא לגעת'!$C$3:$D$14,2,0)</f>
        <v>יוני</v>
      </c>
      <c r="Q554" s="27" t="str">
        <f t="shared" si="52"/>
        <v>יוני_2020</v>
      </c>
    </row>
    <row r="555" spans="1:17" x14ac:dyDescent="0.3">
      <c r="A555" s="9">
        <v>553</v>
      </c>
      <c r="B555" s="6">
        <f t="shared" si="53"/>
        <v>44013</v>
      </c>
      <c r="C555" s="7">
        <f>SUMIF('תנועות בנק'!$A:$A,$B555,'תנועות בנק'!E:E)</f>
        <v>0</v>
      </c>
      <c r="D555" s="7">
        <f>SUMIF('תנועות בנק'!$A:$A,$B555,'תנועות בנק'!F:F)</f>
        <v>0</v>
      </c>
      <c r="E555" s="7">
        <f t="shared" si="48"/>
        <v>0</v>
      </c>
      <c r="F555" s="7">
        <f t="shared" si="49"/>
        <v>-58889</v>
      </c>
      <c r="G555" s="7">
        <f>-דשבורד!$F$5</f>
        <v>-20000</v>
      </c>
      <c r="N555" s="26">
        <f t="shared" si="50"/>
        <v>7</v>
      </c>
      <c r="O555" s="26">
        <f t="shared" si="51"/>
        <v>2020</v>
      </c>
      <c r="P555" s="27" t="str">
        <f>VLOOKUP(N555,'קובץ עזר - לא לגעת'!$C$3:$D$14,2,0)</f>
        <v>יולי</v>
      </c>
      <c r="Q555" s="27" t="str">
        <f t="shared" si="52"/>
        <v>יולי_2020</v>
      </c>
    </row>
    <row r="556" spans="1:17" x14ac:dyDescent="0.3">
      <c r="A556" s="9">
        <v>554</v>
      </c>
      <c r="B556" s="6">
        <f t="shared" si="53"/>
        <v>44014</v>
      </c>
      <c r="C556" s="7">
        <f>SUMIF('תנועות בנק'!$A:$A,$B556,'תנועות בנק'!E:E)</f>
        <v>0</v>
      </c>
      <c r="D556" s="7">
        <f>SUMIF('תנועות בנק'!$A:$A,$B556,'תנועות בנק'!F:F)</f>
        <v>0</v>
      </c>
      <c r="E556" s="7">
        <f t="shared" si="48"/>
        <v>0</v>
      </c>
      <c r="F556" s="7">
        <f t="shared" si="49"/>
        <v>-58889</v>
      </c>
      <c r="G556" s="7">
        <f>-דשבורד!$F$5</f>
        <v>-20000</v>
      </c>
      <c r="N556" s="26">
        <f t="shared" si="50"/>
        <v>7</v>
      </c>
      <c r="O556" s="26">
        <f t="shared" si="51"/>
        <v>2020</v>
      </c>
      <c r="P556" s="27" t="str">
        <f>VLOOKUP(N556,'קובץ עזר - לא לגעת'!$C$3:$D$14,2,0)</f>
        <v>יולי</v>
      </c>
      <c r="Q556" s="27" t="str">
        <f t="shared" si="52"/>
        <v>יולי_2020</v>
      </c>
    </row>
    <row r="557" spans="1:17" x14ac:dyDescent="0.3">
      <c r="A557" s="9">
        <v>555</v>
      </c>
      <c r="B557" s="6">
        <f t="shared" si="53"/>
        <v>44015</v>
      </c>
      <c r="C557" s="7">
        <f>SUMIF('תנועות בנק'!$A:$A,$B557,'תנועות בנק'!E:E)</f>
        <v>0</v>
      </c>
      <c r="D557" s="7">
        <f>SUMIF('תנועות בנק'!$A:$A,$B557,'תנועות בנק'!F:F)</f>
        <v>0</v>
      </c>
      <c r="E557" s="7">
        <f t="shared" si="48"/>
        <v>0</v>
      </c>
      <c r="F557" s="7">
        <f t="shared" si="49"/>
        <v>-58889</v>
      </c>
      <c r="G557" s="7">
        <f>-דשבורד!$F$5</f>
        <v>-20000</v>
      </c>
      <c r="N557" s="26">
        <f t="shared" si="50"/>
        <v>7</v>
      </c>
      <c r="O557" s="26">
        <f t="shared" si="51"/>
        <v>2020</v>
      </c>
      <c r="P557" s="27" t="str">
        <f>VLOOKUP(N557,'קובץ עזר - לא לגעת'!$C$3:$D$14,2,0)</f>
        <v>יולי</v>
      </c>
      <c r="Q557" s="27" t="str">
        <f t="shared" si="52"/>
        <v>יולי_2020</v>
      </c>
    </row>
    <row r="558" spans="1:17" x14ac:dyDescent="0.3">
      <c r="A558" s="9">
        <v>556</v>
      </c>
      <c r="B558" s="6">
        <f t="shared" si="53"/>
        <v>44016</v>
      </c>
      <c r="C558" s="7">
        <f>SUMIF('תנועות בנק'!$A:$A,$B558,'תנועות בנק'!E:E)</f>
        <v>0</v>
      </c>
      <c r="D558" s="7">
        <f>SUMIF('תנועות בנק'!$A:$A,$B558,'תנועות בנק'!F:F)</f>
        <v>0</v>
      </c>
      <c r="E558" s="7">
        <f t="shared" si="48"/>
        <v>0</v>
      </c>
      <c r="F558" s="7">
        <f t="shared" si="49"/>
        <v>-58889</v>
      </c>
      <c r="G558" s="7">
        <f>-דשבורד!$F$5</f>
        <v>-20000</v>
      </c>
      <c r="N558" s="26">
        <f t="shared" si="50"/>
        <v>7</v>
      </c>
      <c r="O558" s="26">
        <f t="shared" si="51"/>
        <v>2020</v>
      </c>
      <c r="P558" s="27" t="str">
        <f>VLOOKUP(N558,'קובץ עזר - לא לגעת'!$C$3:$D$14,2,0)</f>
        <v>יולי</v>
      </c>
      <c r="Q558" s="27" t="str">
        <f t="shared" si="52"/>
        <v>יולי_2020</v>
      </c>
    </row>
    <row r="559" spans="1:17" x14ac:dyDescent="0.3">
      <c r="A559" s="9">
        <v>557</v>
      </c>
      <c r="B559" s="6">
        <f t="shared" si="53"/>
        <v>44017</v>
      </c>
      <c r="C559" s="7">
        <f>SUMIF('תנועות בנק'!$A:$A,$B559,'תנועות בנק'!E:E)</f>
        <v>0</v>
      </c>
      <c r="D559" s="7">
        <f>SUMIF('תנועות בנק'!$A:$A,$B559,'תנועות בנק'!F:F)</f>
        <v>0</v>
      </c>
      <c r="E559" s="7">
        <f t="shared" si="48"/>
        <v>0</v>
      </c>
      <c r="F559" s="7">
        <f t="shared" si="49"/>
        <v>-58889</v>
      </c>
      <c r="G559" s="7">
        <f>-דשבורד!$F$5</f>
        <v>-20000</v>
      </c>
      <c r="N559" s="26">
        <f t="shared" si="50"/>
        <v>7</v>
      </c>
      <c r="O559" s="26">
        <f t="shared" si="51"/>
        <v>2020</v>
      </c>
      <c r="P559" s="27" t="str">
        <f>VLOOKUP(N559,'קובץ עזר - לא לגעת'!$C$3:$D$14,2,0)</f>
        <v>יולי</v>
      </c>
      <c r="Q559" s="27" t="str">
        <f t="shared" si="52"/>
        <v>יולי_2020</v>
      </c>
    </row>
    <row r="560" spans="1:17" x14ac:dyDescent="0.3">
      <c r="A560" s="9">
        <v>558</v>
      </c>
      <c r="B560" s="6">
        <f t="shared" si="53"/>
        <v>44018</v>
      </c>
      <c r="C560" s="7">
        <f>SUMIF('תנועות בנק'!$A:$A,$B560,'תנועות בנק'!E:E)</f>
        <v>0</v>
      </c>
      <c r="D560" s="7">
        <f>SUMIF('תנועות בנק'!$A:$A,$B560,'תנועות בנק'!F:F)</f>
        <v>0</v>
      </c>
      <c r="E560" s="7">
        <f t="shared" si="48"/>
        <v>0</v>
      </c>
      <c r="F560" s="7">
        <f t="shared" si="49"/>
        <v>-58889</v>
      </c>
      <c r="G560" s="7">
        <f>-דשבורד!$F$5</f>
        <v>-20000</v>
      </c>
      <c r="N560" s="26">
        <f t="shared" si="50"/>
        <v>7</v>
      </c>
      <c r="O560" s="26">
        <f t="shared" si="51"/>
        <v>2020</v>
      </c>
      <c r="P560" s="27" t="str">
        <f>VLOOKUP(N560,'קובץ עזר - לא לגעת'!$C$3:$D$14,2,0)</f>
        <v>יולי</v>
      </c>
      <c r="Q560" s="27" t="str">
        <f t="shared" si="52"/>
        <v>יולי_2020</v>
      </c>
    </row>
    <row r="561" spans="1:17" x14ac:dyDescent="0.3">
      <c r="A561" s="9">
        <v>559</v>
      </c>
      <c r="B561" s="6">
        <f t="shared" si="53"/>
        <v>44019</v>
      </c>
      <c r="C561" s="7">
        <f>SUMIF('תנועות בנק'!$A:$A,$B561,'תנועות בנק'!E:E)</f>
        <v>0</v>
      </c>
      <c r="D561" s="7">
        <f>SUMIF('תנועות בנק'!$A:$A,$B561,'תנועות בנק'!F:F)</f>
        <v>0</v>
      </c>
      <c r="E561" s="7">
        <f t="shared" si="48"/>
        <v>0</v>
      </c>
      <c r="F561" s="7">
        <f t="shared" si="49"/>
        <v>-58889</v>
      </c>
      <c r="G561" s="7">
        <f>-דשבורד!$F$5</f>
        <v>-20000</v>
      </c>
      <c r="N561" s="26">
        <f t="shared" si="50"/>
        <v>7</v>
      </c>
      <c r="O561" s="26">
        <f t="shared" si="51"/>
        <v>2020</v>
      </c>
      <c r="P561" s="27" t="str">
        <f>VLOOKUP(N561,'קובץ עזר - לא לגעת'!$C$3:$D$14,2,0)</f>
        <v>יולי</v>
      </c>
      <c r="Q561" s="27" t="str">
        <f t="shared" si="52"/>
        <v>יולי_2020</v>
      </c>
    </row>
    <row r="562" spans="1:17" x14ac:dyDescent="0.3">
      <c r="A562" s="9">
        <v>560</v>
      </c>
      <c r="B562" s="6">
        <f t="shared" si="53"/>
        <v>44020</v>
      </c>
      <c r="C562" s="7">
        <f>SUMIF('תנועות בנק'!$A:$A,$B562,'תנועות בנק'!E:E)</f>
        <v>0</v>
      </c>
      <c r="D562" s="7">
        <f>SUMIF('תנועות בנק'!$A:$A,$B562,'תנועות בנק'!F:F)</f>
        <v>0</v>
      </c>
      <c r="E562" s="7">
        <f t="shared" si="48"/>
        <v>0</v>
      </c>
      <c r="F562" s="7">
        <f t="shared" si="49"/>
        <v>-58889</v>
      </c>
      <c r="G562" s="7">
        <f>-דשבורד!$F$5</f>
        <v>-20000</v>
      </c>
      <c r="N562" s="26">
        <f t="shared" si="50"/>
        <v>7</v>
      </c>
      <c r="O562" s="26">
        <f t="shared" si="51"/>
        <v>2020</v>
      </c>
      <c r="P562" s="27" t="str">
        <f>VLOOKUP(N562,'קובץ עזר - לא לגעת'!$C$3:$D$14,2,0)</f>
        <v>יולי</v>
      </c>
      <c r="Q562" s="27" t="str">
        <f t="shared" si="52"/>
        <v>יולי_2020</v>
      </c>
    </row>
    <row r="563" spans="1:17" x14ac:dyDescent="0.3">
      <c r="A563" s="9">
        <v>561</v>
      </c>
      <c r="B563" s="6">
        <f t="shared" si="53"/>
        <v>44021</v>
      </c>
      <c r="C563" s="7">
        <f>SUMIF('תנועות בנק'!$A:$A,$B563,'תנועות בנק'!E:E)</f>
        <v>0</v>
      </c>
      <c r="D563" s="7">
        <f>SUMIF('תנועות בנק'!$A:$A,$B563,'תנועות בנק'!F:F)</f>
        <v>0</v>
      </c>
      <c r="E563" s="7">
        <f t="shared" si="48"/>
        <v>0</v>
      </c>
      <c r="F563" s="7">
        <f t="shared" si="49"/>
        <v>-58889</v>
      </c>
      <c r="G563" s="7">
        <f>-דשבורד!$F$5</f>
        <v>-20000</v>
      </c>
      <c r="N563" s="26">
        <f t="shared" si="50"/>
        <v>7</v>
      </c>
      <c r="O563" s="26">
        <f t="shared" si="51"/>
        <v>2020</v>
      </c>
      <c r="P563" s="27" t="str">
        <f>VLOOKUP(N563,'קובץ עזר - לא לגעת'!$C$3:$D$14,2,0)</f>
        <v>יולי</v>
      </c>
      <c r="Q563" s="27" t="str">
        <f t="shared" si="52"/>
        <v>יולי_2020</v>
      </c>
    </row>
    <row r="564" spans="1:17" x14ac:dyDescent="0.3">
      <c r="A564" s="9">
        <v>562</v>
      </c>
      <c r="B564" s="6">
        <f t="shared" si="53"/>
        <v>44022</v>
      </c>
      <c r="C564" s="7">
        <f>SUMIF('תנועות בנק'!$A:$A,$B564,'תנועות בנק'!E:E)</f>
        <v>0</v>
      </c>
      <c r="D564" s="7">
        <f>SUMIF('תנועות בנק'!$A:$A,$B564,'תנועות בנק'!F:F)</f>
        <v>0</v>
      </c>
      <c r="E564" s="7">
        <f t="shared" si="48"/>
        <v>0</v>
      </c>
      <c r="F564" s="7">
        <f t="shared" si="49"/>
        <v>-58889</v>
      </c>
      <c r="G564" s="7">
        <f>-דשבורד!$F$5</f>
        <v>-20000</v>
      </c>
      <c r="N564" s="26">
        <f t="shared" si="50"/>
        <v>7</v>
      </c>
      <c r="O564" s="26">
        <f t="shared" si="51"/>
        <v>2020</v>
      </c>
      <c r="P564" s="27" t="str">
        <f>VLOOKUP(N564,'קובץ עזר - לא לגעת'!$C$3:$D$14,2,0)</f>
        <v>יולי</v>
      </c>
      <c r="Q564" s="27" t="str">
        <f t="shared" si="52"/>
        <v>יולי_2020</v>
      </c>
    </row>
    <row r="565" spans="1:17" x14ac:dyDescent="0.3">
      <c r="A565" s="9">
        <v>563</v>
      </c>
      <c r="B565" s="6">
        <f t="shared" si="53"/>
        <v>44023</v>
      </c>
      <c r="C565" s="7">
        <f>SUMIF('תנועות בנק'!$A:$A,$B565,'תנועות בנק'!E:E)</f>
        <v>0</v>
      </c>
      <c r="D565" s="7">
        <f>SUMIF('תנועות בנק'!$A:$A,$B565,'תנועות בנק'!F:F)</f>
        <v>0</v>
      </c>
      <c r="E565" s="7">
        <f t="shared" si="48"/>
        <v>0</v>
      </c>
      <c r="F565" s="7">
        <f t="shared" si="49"/>
        <v>-58889</v>
      </c>
      <c r="G565" s="7">
        <f>-דשבורד!$F$5</f>
        <v>-20000</v>
      </c>
      <c r="N565" s="26">
        <f t="shared" si="50"/>
        <v>7</v>
      </c>
      <c r="O565" s="26">
        <f t="shared" si="51"/>
        <v>2020</v>
      </c>
      <c r="P565" s="27" t="str">
        <f>VLOOKUP(N565,'קובץ עזר - לא לגעת'!$C$3:$D$14,2,0)</f>
        <v>יולי</v>
      </c>
      <c r="Q565" s="27" t="str">
        <f t="shared" si="52"/>
        <v>יולי_2020</v>
      </c>
    </row>
    <row r="566" spans="1:17" x14ac:dyDescent="0.3">
      <c r="A566" s="9">
        <v>564</v>
      </c>
      <c r="B566" s="6">
        <f t="shared" si="53"/>
        <v>44024</v>
      </c>
      <c r="C566" s="7">
        <f>SUMIF('תנועות בנק'!$A:$A,$B566,'תנועות בנק'!E:E)</f>
        <v>0</v>
      </c>
      <c r="D566" s="7">
        <f>SUMIF('תנועות בנק'!$A:$A,$B566,'תנועות בנק'!F:F)</f>
        <v>0</v>
      </c>
      <c r="E566" s="7">
        <f t="shared" si="48"/>
        <v>0</v>
      </c>
      <c r="F566" s="7">
        <f t="shared" si="49"/>
        <v>-58889</v>
      </c>
      <c r="G566" s="7">
        <f>-דשבורד!$F$5</f>
        <v>-20000</v>
      </c>
      <c r="N566" s="26">
        <f t="shared" si="50"/>
        <v>7</v>
      </c>
      <c r="O566" s="26">
        <f t="shared" si="51"/>
        <v>2020</v>
      </c>
      <c r="P566" s="27" t="str">
        <f>VLOOKUP(N566,'קובץ עזר - לא לגעת'!$C$3:$D$14,2,0)</f>
        <v>יולי</v>
      </c>
      <c r="Q566" s="27" t="str">
        <f t="shared" si="52"/>
        <v>יולי_2020</v>
      </c>
    </row>
    <row r="567" spans="1:17" x14ac:dyDescent="0.3">
      <c r="A567" s="9">
        <v>565</v>
      </c>
      <c r="B567" s="6">
        <f t="shared" si="53"/>
        <v>44025</v>
      </c>
      <c r="C567" s="7">
        <f>SUMIF('תנועות בנק'!$A:$A,$B567,'תנועות בנק'!E:E)</f>
        <v>0</v>
      </c>
      <c r="D567" s="7">
        <f>SUMIF('תנועות בנק'!$A:$A,$B567,'תנועות בנק'!F:F)</f>
        <v>0</v>
      </c>
      <c r="E567" s="7">
        <f t="shared" si="48"/>
        <v>0</v>
      </c>
      <c r="F567" s="7">
        <f t="shared" si="49"/>
        <v>-58889</v>
      </c>
      <c r="G567" s="7">
        <f>-דשבורד!$F$5</f>
        <v>-20000</v>
      </c>
      <c r="N567" s="26">
        <f t="shared" si="50"/>
        <v>7</v>
      </c>
      <c r="O567" s="26">
        <f t="shared" si="51"/>
        <v>2020</v>
      </c>
      <c r="P567" s="27" t="str">
        <f>VLOOKUP(N567,'קובץ עזר - לא לגעת'!$C$3:$D$14,2,0)</f>
        <v>יולי</v>
      </c>
      <c r="Q567" s="27" t="str">
        <f t="shared" si="52"/>
        <v>יולי_2020</v>
      </c>
    </row>
    <row r="568" spans="1:17" x14ac:dyDescent="0.3">
      <c r="A568" s="9">
        <v>566</v>
      </c>
      <c r="B568" s="6">
        <f t="shared" si="53"/>
        <v>44026</v>
      </c>
      <c r="C568" s="7">
        <f>SUMIF('תנועות בנק'!$A:$A,$B568,'תנועות בנק'!E:E)</f>
        <v>0</v>
      </c>
      <c r="D568" s="7">
        <f>SUMIF('תנועות בנק'!$A:$A,$B568,'תנועות בנק'!F:F)</f>
        <v>0</v>
      </c>
      <c r="E568" s="7">
        <f t="shared" si="48"/>
        <v>0</v>
      </c>
      <c r="F568" s="7">
        <f t="shared" si="49"/>
        <v>-58889</v>
      </c>
      <c r="G568" s="7">
        <f>-דשבורד!$F$5</f>
        <v>-20000</v>
      </c>
      <c r="N568" s="26">
        <f t="shared" si="50"/>
        <v>7</v>
      </c>
      <c r="O568" s="26">
        <f t="shared" si="51"/>
        <v>2020</v>
      </c>
      <c r="P568" s="27" t="str">
        <f>VLOOKUP(N568,'קובץ עזר - לא לגעת'!$C$3:$D$14,2,0)</f>
        <v>יולי</v>
      </c>
      <c r="Q568" s="27" t="str">
        <f t="shared" si="52"/>
        <v>יולי_2020</v>
      </c>
    </row>
    <row r="569" spans="1:17" x14ac:dyDescent="0.3">
      <c r="A569" s="9">
        <v>567</v>
      </c>
      <c r="B569" s="6">
        <f t="shared" si="53"/>
        <v>44027</v>
      </c>
      <c r="C569" s="7">
        <f>SUMIF('תנועות בנק'!$A:$A,$B569,'תנועות בנק'!E:E)</f>
        <v>0</v>
      </c>
      <c r="D569" s="7">
        <f>SUMIF('תנועות בנק'!$A:$A,$B569,'תנועות בנק'!F:F)</f>
        <v>0</v>
      </c>
      <c r="E569" s="7">
        <f t="shared" si="48"/>
        <v>0</v>
      </c>
      <c r="F569" s="7">
        <f t="shared" si="49"/>
        <v>-58889</v>
      </c>
      <c r="G569" s="7">
        <f>-דשבורד!$F$5</f>
        <v>-20000</v>
      </c>
      <c r="N569" s="26">
        <f t="shared" si="50"/>
        <v>7</v>
      </c>
      <c r="O569" s="26">
        <f t="shared" si="51"/>
        <v>2020</v>
      </c>
      <c r="P569" s="27" t="str">
        <f>VLOOKUP(N569,'קובץ עזר - לא לגעת'!$C$3:$D$14,2,0)</f>
        <v>יולי</v>
      </c>
      <c r="Q569" s="27" t="str">
        <f t="shared" si="52"/>
        <v>יולי_2020</v>
      </c>
    </row>
    <row r="570" spans="1:17" x14ac:dyDescent="0.3">
      <c r="A570" s="9">
        <v>568</v>
      </c>
      <c r="B570" s="6">
        <f t="shared" si="53"/>
        <v>44028</v>
      </c>
      <c r="C570" s="7">
        <f>SUMIF('תנועות בנק'!$A:$A,$B570,'תנועות בנק'!E:E)</f>
        <v>0</v>
      </c>
      <c r="D570" s="7">
        <f>SUMIF('תנועות בנק'!$A:$A,$B570,'תנועות בנק'!F:F)</f>
        <v>0</v>
      </c>
      <c r="E570" s="7">
        <f t="shared" si="48"/>
        <v>0</v>
      </c>
      <c r="F570" s="7">
        <f t="shared" si="49"/>
        <v>-58889</v>
      </c>
      <c r="G570" s="7">
        <f>-דשבורד!$F$5</f>
        <v>-20000</v>
      </c>
      <c r="N570" s="26">
        <f t="shared" si="50"/>
        <v>7</v>
      </c>
      <c r="O570" s="26">
        <f t="shared" si="51"/>
        <v>2020</v>
      </c>
      <c r="P570" s="27" t="str">
        <f>VLOOKUP(N570,'קובץ עזר - לא לגעת'!$C$3:$D$14,2,0)</f>
        <v>יולי</v>
      </c>
      <c r="Q570" s="27" t="str">
        <f t="shared" si="52"/>
        <v>יולי_2020</v>
      </c>
    </row>
    <row r="571" spans="1:17" x14ac:dyDescent="0.3">
      <c r="A571" s="9">
        <v>569</v>
      </c>
      <c r="B571" s="6">
        <f t="shared" si="53"/>
        <v>44029</v>
      </c>
      <c r="C571" s="7">
        <f>SUMIF('תנועות בנק'!$A:$A,$B571,'תנועות בנק'!E:E)</f>
        <v>0</v>
      </c>
      <c r="D571" s="7">
        <f>SUMIF('תנועות בנק'!$A:$A,$B571,'תנועות בנק'!F:F)</f>
        <v>0</v>
      </c>
      <c r="E571" s="7">
        <f t="shared" si="48"/>
        <v>0</v>
      </c>
      <c r="F571" s="7">
        <f t="shared" si="49"/>
        <v>-58889</v>
      </c>
      <c r="G571" s="7">
        <f>-דשבורד!$F$5</f>
        <v>-20000</v>
      </c>
      <c r="N571" s="26">
        <f t="shared" si="50"/>
        <v>7</v>
      </c>
      <c r="O571" s="26">
        <f t="shared" si="51"/>
        <v>2020</v>
      </c>
      <c r="P571" s="27" t="str">
        <f>VLOOKUP(N571,'קובץ עזר - לא לגעת'!$C$3:$D$14,2,0)</f>
        <v>יולי</v>
      </c>
      <c r="Q571" s="27" t="str">
        <f t="shared" si="52"/>
        <v>יולי_2020</v>
      </c>
    </row>
    <row r="572" spans="1:17" x14ac:dyDescent="0.3">
      <c r="A572" s="9">
        <v>570</v>
      </c>
      <c r="B572" s="6">
        <f t="shared" si="53"/>
        <v>44030</v>
      </c>
      <c r="C572" s="7">
        <f>SUMIF('תנועות בנק'!$A:$A,$B572,'תנועות בנק'!E:E)</f>
        <v>0</v>
      </c>
      <c r="D572" s="7">
        <f>SUMIF('תנועות בנק'!$A:$A,$B572,'תנועות בנק'!F:F)</f>
        <v>0</v>
      </c>
      <c r="E572" s="7">
        <f t="shared" si="48"/>
        <v>0</v>
      </c>
      <c r="F572" s="7">
        <f t="shared" si="49"/>
        <v>-58889</v>
      </c>
      <c r="G572" s="7">
        <f>-דשבורד!$F$5</f>
        <v>-20000</v>
      </c>
      <c r="N572" s="26">
        <f t="shared" si="50"/>
        <v>7</v>
      </c>
      <c r="O572" s="26">
        <f t="shared" si="51"/>
        <v>2020</v>
      </c>
      <c r="P572" s="27" t="str">
        <f>VLOOKUP(N572,'קובץ עזר - לא לגעת'!$C$3:$D$14,2,0)</f>
        <v>יולי</v>
      </c>
      <c r="Q572" s="27" t="str">
        <f t="shared" si="52"/>
        <v>יולי_2020</v>
      </c>
    </row>
    <row r="573" spans="1:17" x14ac:dyDescent="0.3">
      <c r="A573" s="9">
        <v>571</v>
      </c>
      <c r="B573" s="6">
        <f t="shared" si="53"/>
        <v>44031</v>
      </c>
      <c r="C573" s="7">
        <f>SUMIF('תנועות בנק'!$A:$A,$B573,'תנועות בנק'!E:E)</f>
        <v>0</v>
      </c>
      <c r="D573" s="7">
        <f>SUMIF('תנועות בנק'!$A:$A,$B573,'תנועות בנק'!F:F)</f>
        <v>0</v>
      </c>
      <c r="E573" s="7">
        <f t="shared" si="48"/>
        <v>0</v>
      </c>
      <c r="F573" s="7">
        <f t="shared" si="49"/>
        <v>-58889</v>
      </c>
      <c r="G573" s="7">
        <f>-דשבורד!$F$5</f>
        <v>-20000</v>
      </c>
      <c r="N573" s="26">
        <f t="shared" si="50"/>
        <v>7</v>
      </c>
      <c r="O573" s="26">
        <f t="shared" si="51"/>
        <v>2020</v>
      </c>
      <c r="P573" s="27" t="str">
        <f>VLOOKUP(N573,'קובץ עזר - לא לגעת'!$C$3:$D$14,2,0)</f>
        <v>יולי</v>
      </c>
      <c r="Q573" s="27" t="str">
        <f t="shared" si="52"/>
        <v>יולי_2020</v>
      </c>
    </row>
    <row r="574" spans="1:17" x14ac:dyDescent="0.3">
      <c r="A574" s="9">
        <v>572</v>
      </c>
      <c r="B574" s="6">
        <f t="shared" si="53"/>
        <v>44032</v>
      </c>
      <c r="C574" s="7">
        <f>SUMIF('תנועות בנק'!$A:$A,$B574,'תנועות בנק'!E:E)</f>
        <v>0</v>
      </c>
      <c r="D574" s="7">
        <f>SUMIF('תנועות בנק'!$A:$A,$B574,'תנועות בנק'!F:F)</f>
        <v>0</v>
      </c>
      <c r="E574" s="7">
        <f t="shared" si="48"/>
        <v>0</v>
      </c>
      <c r="F574" s="7">
        <f t="shared" si="49"/>
        <v>-58889</v>
      </c>
      <c r="G574" s="7">
        <f>-דשבורד!$F$5</f>
        <v>-20000</v>
      </c>
      <c r="N574" s="26">
        <f t="shared" si="50"/>
        <v>7</v>
      </c>
      <c r="O574" s="26">
        <f t="shared" si="51"/>
        <v>2020</v>
      </c>
      <c r="P574" s="27" t="str">
        <f>VLOOKUP(N574,'קובץ עזר - לא לגעת'!$C$3:$D$14,2,0)</f>
        <v>יולי</v>
      </c>
      <c r="Q574" s="27" t="str">
        <f t="shared" si="52"/>
        <v>יולי_2020</v>
      </c>
    </row>
    <row r="575" spans="1:17" x14ac:dyDescent="0.3">
      <c r="A575" s="9">
        <v>573</v>
      </c>
      <c r="B575" s="6">
        <f t="shared" si="53"/>
        <v>44033</v>
      </c>
      <c r="C575" s="7">
        <f>SUMIF('תנועות בנק'!$A:$A,$B575,'תנועות בנק'!E:E)</f>
        <v>0</v>
      </c>
      <c r="D575" s="7">
        <f>SUMIF('תנועות בנק'!$A:$A,$B575,'תנועות בנק'!F:F)</f>
        <v>0</v>
      </c>
      <c r="E575" s="7">
        <f t="shared" si="48"/>
        <v>0</v>
      </c>
      <c r="F575" s="7">
        <f t="shared" si="49"/>
        <v>-58889</v>
      </c>
      <c r="G575" s="7">
        <f>-דשבורד!$F$5</f>
        <v>-20000</v>
      </c>
      <c r="N575" s="26">
        <f t="shared" si="50"/>
        <v>7</v>
      </c>
      <c r="O575" s="26">
        <f t="shared" si="51"/>
        <v>2020</v>
      </c>
      <c r="P575" s="27" t="str">
        <f>VLOOKUP(N575,'קובץ עזר - לא לגעת'!$C$3:$D$14,2,0)</f>
        <v>יולי</v>
      </c>
      <c r="Q575" s="27" t="str">
        <f t="shared" si="52"/>
        <v>יולי_2020</v>
      </c>
    </row>
    <row r="576" spans="1:17" x14ac:dyDescent="0.3">
      <c r="A576" s="9">
        <v>574</v>
      </c>
      <c r="B576" s="6">
        <f t="shared" si="53"/>
        <v>44034</v>
      </c>
      <c r="C576" s="7">
        <f>SUMIF('תנועות בנק'!$A:$A,$B576,'תנועות בנק'!E:E)</f>
        <v>0</v>
      </c>
      <c r="D576" s="7">
        <f>SUMIF('תנועות בנק'!$A:$A,$B576,'תנועות בנק'!F:F)</f>
        <v>0</v>
      </c>
      <c r="E576" s="7">
        <f t="shared" si="48"/>
        <v>0</v>
      </c>
      <c r="F576" s="7">
        <f t="shared" si="49"/>
        <v>-58889</v>
      </c>
      <c r="G576" s="7">
        <f>-דשבורד!$F$5</f>
        <v>-20000</v>
      </c>
      <c r="N576" s="26">
        <f t="shared" si="50"/>
        <v>7</v>
      </c>
      <c r="O576" s="26">
        <f t="shared" si="51"/>
        <v>2020</v>
      </c>
      <c r="P576" s="27" t="str">
        <f>VLOOKUP(N576,'קובץ עזר - לא לגעת'!$C$3:$D$14,2,0)</f>
        <v>יולי</v>
      </c>
      <c r="Q576" s="27" t="str">
        <f t="shared" si="52"/>
        <v>יולי_2020</v>
      </c>
    </row>
    <row r="577" spans="1:17" x14ac:dyDescent="0.3">
      <c r="A577" s="9">
        <v>575</v>
      </c>
      <c r="B577" s="6">
        <f t="shared" si="53"/>
        <v>44035</v>
      </c>
      <c r="C577" s="7">
        <f>SUMIF('תנועות בנק'!$A:$A,$B577,'תנועות בנק'!E:E)</f>
        <v>0</v>
      </c>
      <c r="D577" s="7">
        <f>SUMIF('תנועות בנק'!$A:$A,$B577,'תנועות בנק'!F:F)</f>
        <v>0</v>
      </c>
      <c r="E577" s="7">
        <f t="shared" si="48"/>
        <v>0</v>
      </c>
      <c r="F577" s="7">
        <f t="shared" si="49"/>
        <v>-58889</v>
      </c>
      <c r="G577" s="7">
        <f>-דשבורד!$F$5</f>
        <v>-20000</v>
      </c>
      <c r="N577" s="26">
        <f t="shared" si="50"/>
        <v>7</v>
      </c>
      <c r="O577" s="26">
        <f t="shared" si="51"/>
        <v>2020</v>
      </c>
      <c r="P577" s="27" t="str">
        <f>VLOOKUP(N577,'קובץ עזר - לא לגעת'!$C$3:$D$14,2,0)</f>
        <v>יולי</v>
      </c>
      <c r="Q577" s="27" t="str">
        <f t="shared" si="52"/>
        <v>יולי_2020</v>
      </c>
    </row>
    <row r="578" spans="1:17" x14ac:dyDescent="0.3">
      <c r="A578" s="9">
        <v>576</v>
      </c>
      <c r="B578" s="6">
        <f t="shared" si="53"/>
        <v>44036</v>
      </c>
      <c r="C578" s="7">
        <f>SUMIF('תנועות בנק'!$A:$A,$B578,'תנועות בנק'!E:E)</f>
        <v>0</v>
      </c>
      <c r="D578" s="7">
        <f>SUMIF('תנועות בנק'!$A:$A,$B578,'תנועות בנק'!F:F)</f>
        <v>0</v>
      </c>
      <c r="E578" s="7">
        <f t="shared" si="48"/>
        <v>0</v>
      </c>
      <c r="F578" s="7">
        <f t="shared" si="49"/>
        <v>-58889</v>
      </c>
      <c r="G578" s="7">
        <f>-דשבורד!$F$5</f>
        <v>-20000</v>
      </c>
      <c r="N578" s="26">
        <f t="shared" si="50"/>
        <v>7</v>
      </c>
      <c r="O578" s="26">
        <f t="shared" si="51"/>
        <v>2020</v>
      </c>
      <c r="P578" s="27" t="str">
        <f>VLOOKUP(N578,'קובץ עזר - לא לגעת'!$C$3:$D$14,2,0)</f>
        <v>יולי</v>
      </c>
      <c r="Q578" s="27" t="str">
        <f t="shared" si="52"/>
        <v>יולי_2020</v>
      </c>
    </row>
    <row r="579" spans="1:17" x14ac:dyDescent="0.3">
      <c r="A579" s="9">
        <v>577</v>
      </c>
      <c r="B579" s="6">
        <f t="shared" si="53"/>
        <v>44037</v>
      </c>
      <c r="C579" s="7">
        <f>SUMIF('תנועות בנק'!$A:$A,$B579,'תנועות בנק'!E:E)</f>
        <v>0</v>
      </c>
      <c r="D579" s="7">
        <f>SUMIF('תנועות בנק'!$A:$A,$B579,'תנועות בנק'!F:F)</f>
        <v>0</v>
      </c>
      <c r="E579" s="7">
        <f t="shared" si="48"/>
        <v>0</v>
      </c>
      <c r="F579" s="7">
        <f t="shared" si="49"/>
        <v>-58889</v>
      </c>
      <c r="G579" s="7">
        <f>-דשבורד!$F$5</f>
        <v>-20000</v>
      </c>
      <c r="N579" s="26">
        <f t="shared" si="50"/>
        <v>7</v>
      </c>
      <c r="O579" s="26">
        <f t="shared" si="51"/>
        <v>2020</v>
      </c>
      <c r="P579" s="27" t="str">
        <f>VLOOKUP(N579,'קובץ עזר - לא לגעת'!$C$3:$D$14,2,0)</f>
        <v>יולי</v>
      </c>
      <c r="Q579" s="27" t="str">
        <f t="shared" si="52"/>
        <v>יולי_2020</v>
      </c>
    </row>
    <row r="580" spans="1:17" x14ac:dyDescent="0.3">
      <c r="A580" s="9">
        <v>578</v>
      </c>
      <c r="B580" s="6">
        <f t="shared" si="53"/>
        <v>44038</v>
      </c>
      <c r="C580" s="7">
        <f>SUMIF('תנועות בנק'!$A:$A,$B580,'תנועות בנק'!E:E)</f>
        <v>0</v>
      </c>
      <c r="D580" s="7">
        <f>SUMIF('תנועות בנק'!$A:$A,$B580,'תנועות בנק'!F:F)</f>
        <v>0</v>
      </c>
      <c r="E580" s="7">
        <f t="shared" ref="E580:E643" si="54">C580-D580</f>
        <v>0</v>
      </c>
      <c r="F580" s="7">
        <f t="shared" ref="F580:F643" si="55">F579+E580</f>
        <v>-58889</v>
      </c>
      <c r="G580" s="7">
        <f>-דשבורד!$F$5</f>
        <v>-20000</v>
      </c>
      <c r="N580" s="26">
        <f t="shared" ref="N580:N643" si="56">MONTH(B580)</f>
        <v>7</v>
      </c>
      <c r="O580" s="26">
        <f t="shared" ref="O580:O643" si="57">YEAR(B580)</f>
        <v>2020</v>
      </c>
      <c r="P580" s="27" t="str">
        <f>VLOOKUP(N580,'קובץ עזר - לא לגעת'!$C$3:$D$14,2,0)</f>
        <v>יולי</v>
      </c>
      <c r="Q580" s="27" t="str">
        <f t="shared" ref="Q580:Q643" si="58">P580&amp;"_"&amp;O580</f>
        <v>יולי_2020</v>
      </c>
    </row>
    <row r="581" spans="1:17" x14ac:dyDescent="0.3">
      <c r="A581" s="9">
        <v>579</v>
      </c>
      <c r="B581" s="6">
        <f t="shared" ref="B581:B644" si="59">B580+1</f>
        <v>44039</v>
      </c>
      <c r="C581" s="7">
        <f>SUMIF('תנועות בנק'!$A:$A,$B581,'תנועות בנק'!E:E)</f>
        <v>0</v>
      </c>
      <c r="D581" s="7">
        <f>SUMIF('תנועות בנק'!$A:$A,$B581,'תנועות בנק'!F:F)</f>
        <v>0</v>
      </c>
      <c r="E581" s="7">
        <f t="shared" si="54"/>
        <v>0</v>
      </c>
      <c r="F581" s="7">
        <f t="shared" si="55"/>
        <v>-58889</v>
      </c>
      <c r="G581" s="7">
        <f>-דשבורד!$F$5</f>
        <v>-20000</v>
      </c>
      <c r="N581" s="26">
        <f t="shared" si="56"/>
        <v>7</v>
      </c>
      <c r="O581" s="26">
        <f t="shared" si="57"/>
        <v>2020</v>
      </c>
      <c r="P581" s="27" t="str">
        <f>VLOOKUP(N581,'קובץ עזר - לא לגעת'!$C$3:$D$14,2,0)</f>
        <v>יולי</v>
      </c>
      <c r="Q581" s="27" t="str">
        <f t="shared" si="58"/>
        <v>יולי_2020</v>
      </c>
    </row>
    <row r="582" spans="1:17" x14ac:dyDescent="0.3">
      <c r="A582" s="9">
        <v>580</v>
      </c>
      <c r="B582" s="6">
        <f t="shared" si="59"/>
        <v>44040</v>
      </c>
      <c r="C582" s="7">
        <f>SUMIF('תנועות בנק'!$A:$A,$B582,'תנועות בנק'!E:E)</f>
        <v>0</v>
      </c>
      <c r="D582" s="7">
        <f>SUMIF('תנועות בנק'!$A:$A,$B582,'תנועות בנק'!F:F)</f>
        <v>0</v>
      </c>
      <c r="E582" s="7">
        <f t="shared" si="54"/>
        <v>0</v>
      </c>
      <c r="F582" s="7">
        <f t="shared" si="55"/>
        <v>-58889</v>
      </c>
      <c r="G582" s="7">
        <f>-דשבורד!$F$5</f>
        <v>-20000</v>
      </c>
      <c r="N582" s="26">
        <f t="shared" si="56"/>
        <v>7</v>
      </c>
      <c r="O582" s="26">
        <f t="shared" si="57"/>
        <v>2020</v>
      </c>
      <c r="P582" s="27" t="str">
        <f>VLOOKUP(N582,'קובץ עזר - לא לגעת'!$C$3:$D$14,2,0)</f>
        <v>יולי</v>
      </c>
      <c r="Q582" s="27" t="str">
        <f t="shared" si="58"/>
        <v>יולי_2020</v>
      </c>
    </row>
    <row r="583" spans="1:17" x14ac:dyDescent="0.3">
      <c r="A583" s="9">
        <v>581</v>
      </c>
      <c r="B583" s="6">
        <f t="shared" si="59"/>
        <v>44041</v>
      </c>
      <c r="C583" s="7">
        <f>SUMIF('תנועות בנק'!$A:$A,$B583,'תנועות בנק'!E:E)</f>
        <v>0</v>
      </c>
      <c r="D583" s="7">
        <f>SUMIF('תנועות בנק'!$A:$A,$B583,'תנועות בנק'!F:F)</f>
        <v>0</v>
      </c>
      <c r="E583" s="7">
        <f t="shared" si="54"/>
        <v>0</v>
      </c>
      <c r="F583" s="7">
        <f t="shared" si="55"/>
        <v>-58889</v>
      </c>
      <c r="G583" s="7">
        <f>-דשבורד!$F$5</f>
        <v>-20000</v>
      </c>
      <c r="N583" s="26">
        <f t="shared" si="56"/>
        <v>7</v>
      </c>
      <c r="O583" s="26">
        <f t="shared" si="57"/>
        <v>2020</v>
      </c>
      <c r="P583" s="27" t="str">
        <f>VLOOKUP(N583,'קובץ עזר - לא לגעת'!$C$3:$D$14,2,0)</f>
        <v>יולי</v>
      </c>
      <c r="Q583" s="27" t="str">
        <f t="shared" si="58"/>
        <v>יולי_2020</v>
      </c>
    </row>
    <row r="584" spans="1:17" x14ac:dyDescent="0.3">
      <c r="A584" s="9">
        <v>582</v>
      </c>
      <c r="B584" s="6">
        <f t="shared" si="59"/>
        <v>44042</v>
      </c>
      <c r="C584" s="7">
        <f>SUMIF('תנועות בנק'!$A:$A,$B584,'תנועות בנק'!E:E)</f>
        <v>0</v>
      </c>
      <c r="D584" s="7">
        <f>SUMIF('תנועות בנק'!$A:$A,$B584,'תנועות בנק'!F:F)</f>
        <v>0</v>
      </c>
      <c r="E584" s="7">
        <f t="shared" si="54"/>
        <v>0</v>
      </c>
      <c r="F584" s="7">
        <f t="shared" si="55"/>
        <v>-58889</v>
      </c>
      <c r="G584" s="7">
        <f>-דשבורד!$F$5</f>
        <v>-20000</v>
      </c>
      <c r="N584" s="26">
        <f t="shared" si="56"/>
        <v>7</v>
      </c>
      <c r="O584" s="26">
        <f t="shared" si="57"/>
        <v>2020</v>
      </c>
      <c r="P584" s="27" t="str">
        <f>VLOOKUP(N584,'קובץ עזר - לא לגעת'!$C$3:$D$14,2,0)</f>
        <v>יולי</v>
      </c>
      <c r="Q584" s="27" t="str">
        <f t="shared" si="58"/>
        <v>יולי_2020</v>
      </c>
    </row>
    <row r="585" spans="1:17" x14ac:dyDescent="0.3">
      <c r="A585" s="9">
        <v>583</v>
      </c>
      <c r="B585" s="6">
        <f t="shared" si="59"/>
        <v>44043</v>
      </c>
      <c r="C585" s="7">
        <f>SUMIF('תנועות בנק'!$A:$A,$B585,'תנועות בנק'!E:E)</f>
        <v>0</v>
      </c>
      <c r="D585" s="7">
        <f>SUMIF('תנועות בנק'!$A:$A,$B585,'תנועות בנק'!F:F)</f>
        <v>0</v>
      </c>
      <c r="E585" s="7">
        <f t="shared" si="54"/>
        <v>0</v>
      </c>
      <c r="F585" s="7">
        <f t="shared" si="55"/>
        <v>-58889</v>
      </c>
      <c r="G585" s="7">
        <f>-דשבורד!$F$5</f>
        <v>-20000</v>
      </c>
      <c r="N585" s="26">
        <f t="shared" si="56"/>
        <v>7</v>
      </c>
      <c r="O585" s="26">
        <f t="shared" si="57"/>
        <v>2020</v>
      </c>
      <c r="P585" s="27" t="str">
        <f>VLOOKUP(N585,'קובץ עזר - לא לגעת'!$C$3:$D$14,2,0)</f>
        <v>יולי</v>
      </c>
      <c r="Q585" s="27" t="str">
        <f t="shared" si="58"/>
        <v>יולי_2020</v>
      </c>
    </row>
    <row r="586" spans="1:17" x14ac:dyDescent="0.3">
      <c r="A586" s="9">
        <v>584</v>
      </c>
      <c r="B586" s="6">
        <f t="shared" si="59"/>
        <v>44044</v>
      </c>
      <c r="C586" s="7">
        <f>SUMIF('תנועות בנק'!$A:$A,$B586,'תנועות בנק'!E:E)</f>
        <v>0</v>
      </c>
      <c r="D586" s="7">
        <f>SUMIF('תנועות בנק'!$A:$A,$B586,'תנועות בנק'!F:F)</f>
        <v>0</v>
      </c>
      <c r="E586" s="7">
        <f t="shared" si="54"/>
        <v>0</v>
      </c>
      <c r="F586" s="7">
        <f t="shared" si="55"/>
        <v>-58889</v>
      </c>
      <c r="G586" s="7">
        <f>-דשבורד!$F$5</f>
        <v>-20000</v>
      </c>
      <c r="N586" s="26">
        <f t="shared" si="56"/>
        <v>8</v>
      </c>
      <c r="O586" s="26">
        <f t="shared" si="57"/>
        <v>2020</v>
      </c>
      <c r="P586" s="27" t="str">
        <f>VLOOKUP(N586,'קובץ עזר - לא לגעת'!$C$3:$D$14,2,0)</f>
        <v>אוגוסט</v>
      </c>
      <c r="Q586" s="27" t="str">
        <f t="shared" si="58"/>
        <v>אוגוסט_2020</v>
      </c>
    </row>
    <row r="587" spans="1:17" x14ac:dyDescent="0.3">
      <c r="A587" s="9">
        <v>585</v>
      </c>
      <c r="B587" s="6">
        <f t="shared" si="59"/>
        <v>44045</v>
      </c>
      <c r="C587" s="7">
        <f>SUMIF('תנועות בנק'!$A:$A,$B587,'תנועות בנק'!E:E)</f>
        <v>0</v>
      </c>
      <c r="D587" s="7">
        <f>SUMIF('תנועות בנק'!$A:$A,$B587,'תנועות בנק'!F:F)</f>
        <v>0</v>
      </c>
      <c r="E587" s="7">
        <f t="shared" si="54"/>
        <v>0</v>
      </c>
      <c r="F587" s="7">
        <f t="shared" si="55"/>
        <v>-58889</v>
      </c>
      <c r="G587" s="7">
        <f>-דשבורד!$F$5</f>
        <v>-20000</v>
      </c>
      <c r="N587" s="26">
        <f t="shared" si="56"/>
        <v>8</v>
      </c>
      <c r="O587" s="26">
        <f t="shared" si="57"/>
        <v>2020</v>
      </c>
      <c r="P587" s="27" t="str">
        <f>VLOOKUP(N587,'קובץ עזר - לא לגעת'!$C$3:$D$14,2,0)</f>
        <v>אוגוסט</v>
      </c>
      <c r="Q587" s="27" t="str">
        <f t="shared" si="58"/>
        <v>אוגוסט_2020</v>
      </c>
    </row>
    <row r="588" spans="1:17" x14ac:dyDescent="0.3">
      <c r="A588" s="9">
        <v>586</v>
      </c>
      <c r="B588" s="6">
        <f t="shared" si="59"/>
        <v>44046</v>
      </c>
      <c r="C588" s="7">
        <f>SUMIF('תנועות בנק'!$A:$A,$B588,'תנועות בנק'!E:E)</f>
        <v>0</v>
      </c>
      <c r="D588" s="7">
        <f>SUMIF('תנועות בנק'!$A:$A,$B588,'תנועות בנק'!F:F)</f>
        <v>0</v>
      </c>
      <c r="E588" s="7">
        <f t="shared" si="54"/>
        <v>0</v>
      </c>
      <c r="F588" s="7">
        <f t="shared" si="55"/>
        <v>-58889</v>
      </c>
      <c r="G588" s="7">
        <f>-דשבורד!$F$5</f>
        <v>-20000</v>
      </c>
      <c r="N588" s="26">
        <f t="shared" si="56"/>
        <v>8</v>
      </c>
      <c r="O588" s="26">
        <f t="shared" si="57"/>
        <v>2020</v>
      </c>
      <c r="P588" s="27" t="str">
        <f>VLOOKUP(N588,'קובץ עזר - לא לגעת'!$C$3:$D$14,2,0)</f>
        <v>אוגוסט</v>
      </c>
      <c r="Q588" s="27" t="str">
        <f t="shared" si="58"/>
        <v>אוגוסט_2020</v>
      </c>
    </row>
    <row r="589" spans="1:17" x14ac:dyDescent="0.3">
      <c r="A589" s="9">
        <v>587</v>
      </c>
      <c r="B589" s="6">
        <f t="shared" si="59"/>
        <v>44047</v>
      </c>
      <c r="C589" s="7">
        <f>SUMIF('תנועות בנק'!$A:$A,$B589,'תנועות בנק'!E:E)</f>
        <v>0</v>
      </c>
      <c r="D589" s="7">
        <f>SUMIF('תנועות בנק'!$A:$A,$B589,'תנועות בנק'!F:F)</f>
        <v>0</v>
      </c>
      <c r="E589" s="7">
        <f t="shared" si="54"/>
        <v>0</v>
      </c>
      <c r="F589" s="7">
        <f t="shared" si="55"/>
        <v>-58889</v>
      </c>
      <c r="G589" s="7">
        <f>-דשבורד!$F$5</f>
        <v>-20000</v>
      </c>
      <c r="N589" s="26">
        <f t="shared" si="56"/>
        <v>8</v>
      </c>
      <c r="O589" s="26">
        <f t="shared" si="57"/>
        <v>2020</v>
      </c>
      <c r="P589" s="27" t="str">
        <f>VLOOKUP(N589,'קובץ עזר - לא לגעת'!$C$3:$D$14,2,0)</f>
        <v>אוגוסט</v>
      </c>
      <c r="Q589" s="27" t="str">
        <f t="shared" si="58"/>
        <v>אוגוסט_2020</v>
      </c>
    </row>
    <row r="590" spans="1:17" x14ac:dyDescent="0.3">
      <c r="A590" s="9">
        <v>588</v>
      </c>
      <c r="B590" s="6">
        <f t="shared" si="59"/>
        <v>44048</v>
      </c>
      <c r="C590" s="7">
        <f>SUMIF('תנועות בנק'!$A:$A,$B590,'תנועות בנק'!E:E)</f>
        <v>0</v>
      </c>
      <c r="D590" s="7">
        <f>SUMIF('תנועות בנק'!$A:$A,$B590,'תנועות בנק'!F:F)</f>
        <v>0</v>
      </c>
      <c r="E590" s="7">
        <f t="shared" si="54"/>
        <v>0</v>
      </c>
      <c r="F590" s="7">
        <f t="shared" si="55"/>
        <v>-58889</v>
      </c>
      <c r="G590" s="7">
        <f>-דשבורד!$F$5</f>
        <v>-20000</v>
      </c>
      <c r="N590" s="26">
        <f t="shared" si="56"/>
        <v>8</v>
      </c>
      <c r="O590" s="26">
        <f t="shared" si="57"/>
        <v>2020</v>
      </c>
      <c r="P590" s="27" t="str">
        <f>VLOOKUP(N590,'קובץ עזר - לא לגעת'!$C$3:$D$14,2,0)</f>
        <v>אוגוסט</v>
      </c>
      <c r="Q590" s="27" t="str">
        <f t="shared" si="58"/>
        <v>אוגוסט_2020</v>
      </c>
    </row>
    <row r="591" spans="1:17" x14ac:dyDescent="0.3">
      <c r="A591" s="9">
        <v>589</v>
      </c>
      <c r="B591" s="6">
        <f t="shared" si="59"/>
        <v>44049</v>
      </c>
      <c r="C591" s="7">
        <f>SUMIF('תנועות בנק'!$A:$A,$B591,'תנועות בנק'!E:E)</f>
        <v>0</v>
      </c>
      <c r="D591" s="7">
        <f>SUMIF('תנועות בנק'!$A:$A,$B591,'תנועות בנק'!F:F)</f>
        <v>0</v>
      </c>
      <c r="E591" s="7">
        <f t="shared" si="54"/>
        <v>0</v>
      </c>
      <c r="F591" s="7">
        <f t="shared" si="55"/>
        <v>-58889</v>
      </c>
      <c r="G591" s="7">
        <f>-דשבורד!$F$5</f>
        <v>-20000</v>
      </c>
      <c r="N591" s="26">
        <f t="shared" si="56"/>
        <v>8</v>
      </c>
      <c r="O591" s="26">
        <f t="shared" si="57"/>
        <v>2020</v>
      </c>
      <c r="P591" s="27" t="str">
        <f>VLOOKUP(N591,'קובץ עזר - לא לגעת'!$C$3:$D$14,2,0)</f>
        <v>אוגוסט</v>
      </c>
      <c r="Q591" s="27" t="str">
        <f t="shared" si="58"/>
        <v>אוגוסט_2020</v>
      </c>
    </row>
    <row r="592" spans="1:17" x14ac:dyDescent="0.3">
      <c r="A592" s="9">
        <v>590</v>
      </c>
      <c r="B592" s="6">
        <f t="shared" si="59"/>
        <v>44050</v>
      </c>
      <c r="C592" s="7">
        <f>SUMIF('תנועות בנק'!$A:$A,$B592,'תנועות בנק'!E:E)</f>
        <v>0</v>
      </c>
      <c r="D592" s="7">
        <f>SUMIF('תנועות בנק'!$A:$A,$B592,'תנועות בנק'!F:F)</f>
        <v>0</v>
      </c>
      <c r="E592" s="7">
        <f t="shared" si="54"/>
        <v>0</v>
      </c>
      <c r="F592" s="7">
        <f t="shared" si="55"/>
        <v>-58889</v>
      </c>
      <c r="G592" s="7">
        <f>-דשבורד!$F$5</f>
        <v>-20000</v>
      </c>
      <c r="N592" s="26">
        <f t="shared" si="56"/>
        <v>8</v>
      </c>
      <c r="O592" s="26">
        <f t="shared" si="57"/>
        <v>2020</v>
      </c>
      <c r="P592" s="27" t="str">
        <f>VLOOKUP(N592,'קובץ עזר - לא לגעת'!$C$3:$D$14,2,0)</f>
        <v>אוגוסט</v>
      </c>
      <c r="Q592" s="27" t="str">
        <f t="shared" si="58"/>
        <v>אוגוסט_2020</v>
      </c>
    </row>
    <row r="593" spans="1:17" x14ac:dyDescent="0.3">
      <c r="A593" s="9">
        <v>591</v>
      </c>
      <c r="B593" s="6">
        <f t="shared" si="59"/>
        <v>44051</v>
      </c>
      <c r="C593" s="7">
        <f>SUMIF('תנועות בנק'!$A:$A,$B593,'תנועות בנק'!E:E)</f>
        <v>0</v>
      </c>
      <c r="D593" s="7">
        <f>SUMIF('תנועות בנק'!$A:$A,$B593,'תנועות בנק'!F:F)</f>
        <v>0</v>
      </c>
      <c r="E593" s="7">
        <f t="shared" si="54"/>
        <v>0</v>
      </c>
      <c r="F593" s="7">
        <f t="shared" si="55"/>
        <v>-58889</v>
      </c>
      <c r="G593" s="7">
        <f>-דשבורד!$F$5</f>
        <v>-20000</v>
      </c>
      <c r="N593" s="26">
        <f t="shared" si="56"/>
        <v>8</v>
      </c>
      <c r="O593" s="26">
        <f t="shared" si="57"/>
        <v>2020</v>
      </c>
      <c r="P593" s="27" t="str">
        <f>VLOOKUP(N593,'קובץ עזר - לא לגעת'!$C$3:$D$14,2,0)</f>
        <v>אוגוסט</v>
      </c>
      <c r="Q593" s="27" t="str">
        <f t="shared" si="58"/>
        <v>אוגוסט_2020</v>
      </c>
    </row>
    <row r="594" spans="1:17" x14ac:dyDescent="0.3">
      <c r="A594" s="9">
        <v>592</v>
      </c>
      <c r="B594" s="6">
        <f t="shared" si="59"/>
        <v>44052</v>
      </c>
      <c r="C594" s="7">
        <f>SUMIF('תנועות בנק'!$A:$A,$B594,'תנועות בנק'!E:E)</f>
        <v>0</v>
      </c>
      <c r="D594" s="7">
        <f>SUMIF('תנועות בנק'!$A:$A,$B594,'תנועות בנק'!F:F)</f>
        <v>0</v>
      </c>
      <c r="E594" s="7">
        <f t="shared" si="54"/>
        <v>0</v>
      </c>
      <c r="F594" s="7">
        <f t="shared" si="55"/>
        <v>-58889</v>
      </c>
      <c r="G594" s="7">
        <f>-דשבורד!$F$5</f>
        <v>-20000</v>
      </c>
      <c r="N594" s="26">
        <f t="shared" si="56"/>
        <v>8</v>
      </c>
      <c r="O594" s="26">
        <f t="shared" si="57"/>
        <v>2020</v>
      </c>
      <c r="P594" s="27" t="str">
        <f>VLOOKUP(N594,'קובץ עזר - לא לגעת'!$C$3:$D$14,2,0)</f>
        <v>אוגוסט</v>
      </c>
      <c r="Q594" s="27" t="str">
        <f t="shared" si="58"/>
        <v>אוגוסט_2020</v>
      </c>
    </row>
    <row r="595" spans="1:17" x14ac:dyDescent="0.3">
      <c r="A595" s="9">
        <v>593</v>
      </c>
      <c r="B595" s="6">
        <f t="shared" si="59"/>
        <v>44053</v>
      </c>
      <c r="C595" s="7">
        <f>SUMIF('תנועות בנק'!$A:$A,$B595,'תנועות בנק'!E:E)</f>
        <v>0</v>
      </c>
      <c r="D595" s="7">
        <f>SUMIF('תנועות בנק'!$A:$A,$B595,'תנועות בנק'!F:F)</f>
        <v>0</v>
      </c>
      <c r="E595" s="7">
        <f t="shared" si="54"/>
        <v>0</v>
      </c>
      <c r="F595" s="7">
        <f t="shared" si="55"/>
        <v>-58889</v>
      </c>
      <c r="G595" s="7">
        <f>-דשבורד!$F$5</f>
        <v>-20000</v>
      </c>
      <c r="N595" s="26">
        <f t="shared" si="56"/>
        <v>8</v>
      </c>
      <c r="O595" s="26">
        <f t="shared" si="57"/>
        <v>2020</v>
      </c>
      <c r="P595" s="27" t="str">
        <f>VLOOKUP(N595,'קובץ עזר - לא לגעת'!$C$3:$D$14,2,0)</f>
        <v>אוגוסט</v>
      </c>
      <c r="Q595" s="27" t="str">
        <f t="shared" si="58"/>
        <v>אוגוסט_2020</v>
      </c>
    </row>
    <row r="596" spans="1:17" x14ac:dyDescent="0.3">
      <c r="A596" s="9">
        <v>594</v>
      </c>
      <c r="B596" s="6">
        <f t="shared" si="59"/>
        <v>44054</v>
      </c>
      <c r="C596" s="7">
        <f>SUMIF('תנועות בנק'!$A:$A,$B596,'תנועות בנק'!E:E)</f>
        <v>0</v>
      </c>
      <c r="D596" s="7">
        <f>SUMIF('תנועות בנק'!$A:$A,$B596,'תנועות בנק'!F:F)</f>
        <v>0</v>
      </c>
      <c r="E596" s="7">
        <f t="shared" si="54"/>
        <v>0</v>
      </c>
      <c r="F596" s="7">
        <f t="shared" si="55"/>
        <v>-58889</v>
      </c>
      <c r="G596" s="7">
        <f>-דשבורד!$F$5</f>
        <v>-20000</v>
      </c>
      <c r="N596" s="26">
        <f t="shared" si="56"/>
        <v>8</v>
      </c>
      <c r="O596" s="26">
        <f t="shared" si="57"/>
        <v>2020</v>
      </c>
      <c r="P596" s="27" t="str">
        <f>VLOOKUP(N596,'קובץ עזר - לא לגעת'!$C$3:$D$14,2,0)</f>
        <v>אוגוסט</v>
      </c>
      <c r="Q596" s="27" t="str">
        <f t="shared" si="58"/>
        <v>אוגוסט_2020</v>
      </c>
    </row>
    <row r="597" spans="1:17" x14ac:dyDescent="0.3">
      <c r="A597" s="9">
        <v>595</v>
      </c>
      <c r="B597" s="6">
        <f t="shared" si="59"/>
        <v>44055</v>
      </c>
      <c r="C597" s="7">
        <f>SUMIF('תנועות בנק'!$A:$A,$B597,'תנועות בנק'!E:E)</f>
        <v>0</v>
      </c>
      <c r="D597" s="7">
        <f>SUMIF('תנועות בנק'!$A:$A,$B597,'תנועות בנק'!F:F)</f>
        <v>0</v>
      </c>
      <c r="E597" s="7">
        <f t="shared" si="54"/>
        <v>0</v>
      </c>
      <c r="F597" s="7">
        <f t="shared" si="55"/>
        <v>-58889</v>
      </c>
      <c r="G597" s="7">
        <f>-דשבורד!$F$5</f>
        <v>-20000</v>
      </c>
      <c r="N597" s="26">
        <f t="shared" si="56"/>
        <v>8</v>
      </c>
      <c r="O597" s="26">
        <f t="shared" si="57"/>
        <v>2020</v>
      </c>
      <c r="P597" s="27" t="str">
        <f>VLOOKUP(N597,'קובץ עזר - לא לגעת'!$C$3:$D$14,2,0)</f>
        <v>אוגוסט</v>
      </c>
      <c r="Q597" s="27" t="str">
        <f t="shared" si="58"/>
        <v>אוגוסט_2020</v>
      </c>
    </row>
    <row r="598" spans="1:17" x14ac:dyDescent="0.3">
      <c r="A598" s="9">
        <v>596</v>
      </c>
      <c r="B598" s="6">
        <f t="shared" si="59"/>
        <v>44056</v>
      </c>
      <c r="C598" s="7">
        <f>SUMIF('תנועות בנק'!$A:$A,$B598,'תנועות בנק'!E:E)</f>
        <v>0</v>
      </c>
      <c r="D598" s="7">
        <f>SUMIF('תנועות בנק'!$A:$A,$B598,'תנועות בנק'!F:F)</f>
        <v>0</v>
      </c>
      <c r="E598" s="7">
        <f t="shared" si="54"/>
        <v>0</v>
      </c>
      <c r="F598" s="7">
        <f t="shared" si="55"/>
        <v>-58889</v>
      </c>
      <c r="G598" s="7">
        <f>-דשבורד!$F$5</f>
        <v>-20000</v>
      </c>
      <c r="N598" s="26">
        <f t="shared" si="56"/>
        <v>8</v>
      </c>
      <c r="O598" s="26">
        <f t="shared" si="57"/>
        <v>2020</v>
      </c>
      <c r="P598" s="27" t="str">
        <f>VLOOKUP(N598,'קובץ עזר - לא לגעת'!$C$3:$D$14,2,0)</f>
        <v>אוגוסט</v>
      </c>
      <c r="Q598" s="27" t="str">
        <f t="shared" si="58"/>
        <v>אוגוסט_2020</v>
      </c>
    </row>
    <row r="599" spans="1:17" x14ac:dyDescent="0.3">
      <c r="A599" s="9">
        <v>597</v>
      </c>
      <c r="B599" s="6">
        <f t="shared" si="59"/>
        <v>44057</v>
      </c>
      <c r="C599" s="7">
        <f>SUMIF('תנועות בנק'!$A:$A,$B599,'תנועות בנק'!E:E)</f>
        <v>0</v>
      </c>
      <c r="D599" s="7">
        <f>SUMIF('תנועות בנק'!$A:$A,$B599,'תנועות בנק'!F:F)</f>
        <v>0</v>
      </c>
      <c r="E599" s="7">
        <f t="shared" si="54"/>
        <v>0</v>
      </c>
      <c r="F599" s="7">
        <f t="shared" si="55"/>
        <v>-58889</v>
      </c>
      <c r="G599" s="7">
        <f>-דשבורד!$F$5</f>
        <v>-20000</v>
      </c>
      <c r="N599" s="26">
        <f t="shared" si="56"/>
        <v>8</v>
      </c>
      <c r="O599" s="26">
        <f t="shared" si="57"/>
        <v>2020</v>
      </c>
      <c r="P599" s="27" t="str">
        <f>VLOOKUP(N599,'קובץ עזר - לא לגעת'!$C$3:$D$14,2,0)</f>
        <v>אוגוסט</v>
      </c>
      <c r="Q599" s="27" t="str">
        <f t="shared" si="58"/>
        <v>אוגוסט_2020</v>
      </c>
    </row>
    <row r="600" spans="1:17" x14ac:dyDescent="0.3">
      <c r="A600" s="9">
        <v>598</v>
      </c>
      <c r="B600" s="6">
        <f t="shared" si="59"/>
        <v>44058</v>
      </c>
      <c r="C600" s="7">
        <f>SUMIF('תנועות בנק'!$A:$A,$B600,'תנועות בנק'!E:E)</f>
        <v>0</v>
      </c>
      <c r="D600" s="7">
        <f>SUMIF('תנועות בנק'!$A:$A,$B600,'תנועות בנק'!F:F)</f>
        <v>0</v>
      </c>
      <c r="E600" s="7">
        <f t="shared" si="54"/>
        <v>0</v>
      </c>
      <c r="F600" s="7">
        <f t="shared" si="55"/>
        <v>-58889</v>
      </c>
      <c r="G600" s="7">
        <f>-דשבורד!$F$5</f>
        <v>-20000</v>
      </c>
      <c r="N600" s="26">
        <f t="shared" si="56"/>
        <v>8</v>
      </c>
      <c r="O600" s="26">
        <f t="shared" si="57"/>
        <v>2020</v>
      </c>
      <c r="P600" s="27" t="str">
        <f>VLOOKUP(N600,'קובץ עזר - לא לגעת'!$C$3:$D$14,2,0)</f>
        <v>אוגוסט</v>
      </c>
      <c r="Q600" s="27" t="str">
        <f t="shared" si="58"/>
        <v>אוגוסט_2020</v>
      </c>
    </row>
    <row r="601" spans="1:17" x14ac:dyDescent="0.3">
      <c r="A601" s="9">
        <v>599</v>
      </c>
      <c r="B601" s="6">
        <f t="shared" si="59"/>
        <v>44059</v>
      </c>
      <c r="C601" s="7">
        <f>SUMIF('תנועות בנק'!$A:$A,$B601,'תנועות בנק'!E:E)</f>
        <v>0</v>
      </c>
      <c r="D601" s="7">
        <f>SUMIF('תנועות בנק'!$A:$A,$B601,'תנועות בנק'!F:F)</f>
        <v>0</v>
      </c>
      <c r="E601" s="7">
        <f t="shared" si="54"/>
        <v>0</v>
      </c>
      <c r="F601" s="7">
        <f t="shared" si="55"/>
        <v>-58889</v>
      </c>
      <c r="G601" s="7">
        <f>-דשבורד!$F$5</f>
        <v>-20000</v>
      </c>
      <c r="N601" s="26">
        <f t="shared" si="56"/>
        <v>8</v>
      </c>
      <c r="O601" s="26">
        <f t="shared" si="57"/>
        <v>2020</v>
      </c>
      <c r="P601" s="27" t="str">
        <f>VLOOKUP(N601,'קובץ עזר - לא לגעת'!$C$3:$D$14,2,0)</f>
        <v>אוגוסט</v>
      </c>
      <c r="Q601" s="27" t="str">
        <f t="shared" si="58"/>
        <v>אוגוסט_2020</v>
      </c>
    </row>
    <row r="602" spans="1:17" x14ac:dyDescent="0.3">
      <c r="A602" s="9">
        <v>600</v>
      </c>
      <c r="B602" s="6">
        <f t="shared" si="59"/>
        <v>44060</v>
      </c>
      <c r="C602" s="7">
        <f>SUMIF('תנועות בנק'!$A:$A,$B602,'תנועות בנק'!E:E)</f>
        <v>0</v>
      </c>
      <c r="D602" s="7">
        <f>SUMIF('תנועות בנק'!$A:$A,$B602,'תנועות בנק'!F:F)</f>
        <v>0</v>
      </c>
      <c r="E602" s="7">
        <f t="shared" si="54"/>
        <v>0</v>
      </c>
      <c r="F602" s="7">
        <f t="shared" si="55"/>
        <v>-58889</v>
      </c>
      <c r="G602" s="7">
        <f>-דשבורד!$F$5</f>
        <v>-20000</v>
      </c>
      <c r="N602" s="26">
        <f t="shared" si="56"/>
        <v>8</v>
      </c>
      <c r="O602" s="26">
        <f t="shared" si="57"/>
        <v>2020</v>
      </c>
      <c r="P602" s="27" t="str">
        <f>VLOOKUP(N602,'קובץ עזר - לא לגעת'!$C$3:$D$14,2,0)</f>
        <v>אוגוסט</v>
      </c>
      <c r="Q602" s="27" t="str">
        <f t="shared" si="58"/>
        <v>אוגוסט_2020</v>
      </c>
    </row>
    <row r="603" spans="1:17" x14ac:dyDescent="0.3">
      <c r="A603" s="9">
        <v>601</v>
      </c>
      <c r="B603" s="6">
        <f t="shared" si="59"/>
        <v>44061</v>
      </c>
      <c r="C603" s="7">
        <f>SUMIF('תנועות בנק'!$A:$A,$B603,'תנועות בנק'!E:E)</f>
        <v>0</v>
      </c>
      <c r="D603" s="7">
        <f>SUMIF('תנועות בנק'!$A:$A,$B603,'תנועות בנק'!F:F)</f>
        <v>0</v>
      </c>
      <c r="E603" s="7">
        <f t="shared" si="54"/>
        <v>0</v>
      </c>
      <c r="F603" s="7">
        <f t="shared" si="55"/>
        <v>-58889</v>
      </c>
      <c r="G603" s="7">
        <f>-דשבורד!$F$5</f>
        <v>-20000</v>
      </c>
      <c r="N603" s="26">
        <f t="shared" si="56"/>
        <v>8</v>
      </c>
      <c r="O603" s="26">
        <f t="shared" si="57"/>
        <v>2020</v>
      </c>
      <c r="P603" s="27" t="str">
        <f>VLOOKUP(N603,'קובץ עזר - לא לגעת'!$C$3:$D$14,2,0)</f>
        <v>אוגוסט</v>
      </c>
      <c r="Q603" s="27" t="str">
        <f t="shared" si="58"/>
        <v>אוגוסט_2020</v>
      </c>
    </row>
    <row r="604" spans="1:17" x14ac:dyDescent="0.3">
      <c r="A604" s="9">
        <v>602</v>
      </c>
      <c r="B604" s="6">
        <f t="shared" si="59"/>
        <v>44062</v>
      </c>
      <c r="C604" s="7">
        <f>SUMIF('תנועות בנק'!$A:$A,$B604,'תנועות בנק'!E:E)</f>
        <v>0</v>
      </c>
      <c r="D604" s="7">
        <f>SUMIF('תנועות בנק'!$A:$A,$B604,'תנועות בנק'!F:F)</f>
        <v>0</v>
      </c>
      <c r="E604" s="7">
        <f t="shared" si="54"/>
        <v>0</v>
      </c>
      <c r="F604" s="7">
        <f t="shared" si="55"/>
        <v>-58889</v>
      </c>
      <c r="G604" s="7">
        <f>-דשבורד!$F$5</f>
        <v>-20000</v>
      </c>
      <c r="N604" s="26">
        <f t="shared" si="56"/>
        <v>8</v>
      </c>
      <c r="O604" s="26">
        <f t="shared" si="57"/>
        <v>2020</v>
      </c>
      <c r="P604" s="27" t="str">
        <f>VLOOKUP(N604,'קובץ עזר - לא לגעת'!$C$3:$D$14,2,0)</f>
        <v>אוגוסט</v>
      </c>
      <c r="Q604" s="27" t="str">
        <f t="shared" si="58"/>
        <v>אוגוסט_2020</v>
      </c>
    </row>
    <row r="605" spans="1:17" x14ac:dyDescent="0.3">
      <c r="A605" s="9">
        <v>603</v>
      </c>
      <c r="B605" s="6">
        <f t="shared" si="59"/>
        <v>44063</v>
      </c>
      <c r="C605" s="7">
        <f>SUMIF('תנועות בנק'!$A:$A,$B605,'תנועות בנק'!E:E)</f>
        <v>0</v>
      </c>
      <c r="D605" s="7">
        <f>SUMIF('תנועות בנק'!$A:$A,$B605,'תנועות בנק'!F:F)</f>
        <v>0</v>
      </c>
      <c r="E605" s="7">
        <f t="shared" si="54"/>
        <v>0</v>
      </c>
      <c r="F605" s="7">
        <f t="shared" si="55"/>
        <v>-58889</v>
      </c>
      <c r="G605" s="7">
        <f>-דשבורד!$F$5</f>
        <v>-20000</v>
      </c>
      <c r="N605" s="26">
        <f t="shared" si="56"/>
        <v>8</v>
      </c>
      <c r="O605" s="26">
        <f t="shared" si="57"/>
        <v>2020</v>
      </c>
      <c r="P605" s="27" t="str">
        <f>VLOOKUP(N605,'קובץ עזר - לא לגעת'!$C$3:$D$14,2,0)</f>
        <v>אוגוסט</v>
      </c>
      <c r="Q605" s="27" t="str">
        <f t="shared" si="58"/>
        <v>אוגוסט_2020</v>
      </c>
    </row>
    <row r="606" spans="1:17" x14ac:dyDescent="0.3">
      <c r="A606" s="9">
        <v>604</v>
      </c>
      <c r="B606" s="6">
        <f t="shared" si="59"/>
        <v>44064</v>
      </c>
      <c r="C606" s="7">
        <f>SUMIF('תנועות בנק'!$A:$A,$B606,'תנועות בנק'!E:E)</f>
        <v>0</v>
      </c>
      <c r="D606" s="7">
        <f>SUMIF('תנועות בנק'!$A:$A,$B606,'תנועות בנק'!F:F)</f>
        <v>0</v>
      </c>
      <c r="E606" s="7">
        <f t="shared" si="54"/>
        <v>0</v>
      </c>
      <c r="F606" s="7">
        <f t="shared" si="55"/>
        <v>-58889</v>
      </c>
      <c r="G606" s="7">
        <f>-דשבורד!$F$5</f>
        <v>-20000</v>
      </c>
      <c r="N606" s="26">
        <f t="shared" si="56"/>
        <v>8</v>
      </c>
      <c r="O606" s="26">
        <f t="shared" si="57"/>
        <v>2020</v>
      </c>
      <c r="P606" s="27" t="str">
        <f>VLOOKUP(N606,'קובץ עזר - לא לגעת'!$C$3:$D$14,2,0)</f>
        <v>אוגוסט</v>
      </c>
      <c r="Q606" s="27" t="str">
        <f t="shared" si="58"/>
        <v>אוגוסט_2020</v>
      </c>
    </row>
    <row r="607" spans="1:17" x14ac:dyDescent="0.3">
      <c r="A607" s="9">
        <v>605</v>
      </c>
      <c r="B607" s="6">
        <f t="shared" si="59"/>
        <v>44065</v>
      </c>
      <c r="C607" s="7">
        <f>SUMIF('תנועות בנק'!$A:$A,$B607,'תנועות בנק'!E:E)</f>
        <v>0</v>
      </c>
      <c r="D607" s="7">
        <f>SUMIF('תנועות בנק'!$A:$A,$B607,'תנועות בנק'!F:F)</f>
        <v>0</v>
      </c>
      <c r="E607" s="7">
        <f t="shared" si="54"/>
        <v>0</v>
      </c>
      <c r="F607" s="7">
        <f t="shared" si="55"/>
        <v>-58889</v>
      </c>
      <c r="G607" s="7">
        <f>-דשבורד!$F$5</f>
        <v>-20000</v>
      </c>
      <c r="N607" s="26">
        <f t="shared" si="56"/>
        <v>8</v>
      </c>
      <c r="O607" s="26">
        <f t="shared" si="57"/>
        <v>2020</v>
      </c>
      <c r="P607" s="27" t="str">
        <f>VLOOKUP(N607,'קובץ עזר - לא לגעת'!$C$3:$D$14,2,0)</f>
        <v>אוגוסט</v>
      </c>
      <c r="Q607" s="27" t="str">
        <f t="shared" si="58"/>
        <v>אוגוסט_2020</v>
      </c>
    </row>
    <row r="608" spans="1:17" x14ac:dyDescent="0.3">
      <c r="A608" s="9">
        <v>606</v>
      </c>
      <c r="B608" s="6">
        <f t="shared" si="59"/>
        <v>44066</v>
      </c>
      <c r="C608" s="7">
        <f>SUMIF('תנועות בנק'!$A:$A,$B608,'תנועות בנק'!E:E)</f>
        <v>0</v>
      </c>
      <c r="D608" s="7">
        <f>SUMIF('תנועות בנק'!$A:$A,$B608,'תנועות בנק'!F:F)</f>
        <v>0</v>
      </c>
      <c r="E608" s="7">
        <f t="shared" si="54"/>
        <v>0</v>
      </c>
      <c r="F608" s="7">
        <f t="shared" si="55"/>
        <v>-58889</v>
      </c>
      <c r="G608" s="7">
        <f>-דשבורד!$F$5</f>
        <v>-20000</v>
      </c>
      <c r="N608" s="26">
        <f t="shared" si="56"/>
        <v>8</v>
      </c>
      <c r="O608" s="26">
        <f t="shared" si="57"/>
        <v>2020</v>
      </c>
      <c r="P608" s="27" t="str">
        <f>VLOOKUP(N608,'קובץ עזר - לא לגעת'!$C$3:$D$14,2,0)</f>
        <v>אוגוסט</v>
      </c>
      <c r="Q608" s="27" t="str">
        <f t="shared" si="58"/>
        <v>אוגוסט_2020</v>
      </c>
    </row>
    <row r="609" spans="1:17" x14ac:dyDescent="0.3">
      <c r="A609" s="9">
        <v>607</v>
      </c>
      <c r="B609" s="6">
        <f t="shared" si="59"/>
        <v>44067</v>
      </c>
      <c r="C609" s="7">
        <f>SUMIF('תנועות בנק'!$A:$A,$B609,'תנועות בנק'!E:E)</f>
        <v>0</v>
      </c>
      <c r="D609" s="7">
        <f>SUMIF('תנועות בנק'!$A:$A,$B609,'תנועות בנק'!F:F)</f>
        <v>0</v>
      </c>
      <c r="E609" s="7">
        <f t="shared" si="54"/>
        <v>0</v>
      </c>
      <c r="F609" s="7">
        <f t="shared" si="55"/>
        <v>-58889</v>
      </c>
      <c r="G609" s="7">
        <f>-דשבורד!$F$5</f>
        <v>-20000</v>
      </c>
      <c r="N609" s="26">
        <f t="shared" si="56"/>
        <v>8</v>
      </c>
      <c r="O609" s="26">
        <f t="shared" si="57"/>
        <v>2020</v>
      </c>
      <c r="P609" s="27" t="str">
        <f>VLOOKUP(N609,'קובץ עזר - לא לגעת'!$C$3:$D$14,2,0)</f>
        <v>אוגוסט</v>
      </c>
      <c r="Q609" s="27" t="str">
        <f t="shared" si="58"/>
        <v>אוגוסט_2020</v>
      </c>
    </row>
    <row r="610" spans="1:17" x14ac:dyDescent="0.3">
      <c r="A610" s="9">
        <v>608</v>
      </c>
      <c r="B610" s="6">
        <f t="shared" si="59"/>
        <v>44068</v>
      </c>
      <c r="C610" s="7">
        <f>SUMIF('תנועות בנק'!$A:$A,$B610,'תנועות בנק'!E:E)</f>
        <v>0</v>
      </c>
      <c r="D610" s="7">
        <f>SUMIF('תנועות בנק'!$A:$A,$B610,'תנועות בנק'!F:F)</f>
        <v>0</v>
      </c>
      <c r="E610" s="7">
        <f t="shared" si="54"/>
        <v>0</v>
      </c>
      <c r="F610" s="7">
        <f t="shared" si="55"/>
        <v>-58889</v>
      </c>
      <c r="G610" s="7">
        <f>-דשבורד!$F$5</f>
        <v>-20000</v>
      </c>
      <c r="N610" s="26">
        <f t="shared" si="56"/>
        <v>8</v>
      </c>
      <c r="O610" s="26">
        <f t="shared" si="57"/>
        <v>2020</v>
      </c>
      <c r="P610" s="27" t="str">
        <f>VLOOKUP(N610,'קובץ עזר - לא לגעת'!$C$3:$D$14,2,0)</f>
        <v>אוגוסט</v>
      </c>
      <c r="Q610" s="27" t="str">
        <f t="shared" si="58"/>
        <v>אוגוסט_2020</v>
      </c>
    </row>
    <row r="611" spans="1:17" x14ac:dyDescent="0.3">
      <c r="A611" s="9">
        <v>609</v>
      </c>
      <c r="B611" s="6">
        <f t="shared" si="59"/>
        <v>44069</v>
      </c>
      <c r="C611" s="7">
        <f>SUMIF('תנועות בנק'!$A:$A,$B611,'תנועות בנק'!E:E)</f>
        <v>0</v>
      </c>
      <c r="D611" s="7">
        <f>SUMIF('תנועות בנק'!$A:$A,$B611,'תנועות בנק'!F:F)</f>
        <v>0</v>
      </c>
      <c r="E611" s="7">
        <f t="shared" si="54"/>
        <v>0</v>
      </c>
      <c r="F611" s="7">
        <f t="shared" si="55"/>
        <v>-58889</v>
      </c>
      <c r="G611" s="7">
        <f>-דשבורד!$F$5</f>
        <v>-20000</v>
      </c>
      <c r="N611" s="26">
        <f t="shared" si="56"/>
        <v>8</v>
      </c>
      <c r="O611" s="26">
        <f t="shared" si="57"/>
        <v>2020</v>
      </c>
      <c r="P611" s="27" t="str">
        <f>VLOOKUP(N611,'קובץ עזר - לא לגעת'!$C$3:$D$14,2,0)</f>
        <v>אוגוסט</v>
      </c>
      <c r="Q611" s="27" t="str">
        <f t="shared" si="58"/>
        <v>אוגוסט_2020</v>
      </c>
    </row>
    <row r="612" spans="1:17" x14ac:dyDescent="0.3">
      <c r="A612" s="9">
        <v>610</v>
      </c>
      <c r="B612" s="6">
        <f t="shared" si="59"/>
        <v>44070</v>
      </c>
      <c r="C612" s="7">
        <f>SUMIF('תנועות בנק'!$A:$A,$B612,'תנועות בנק'!E:E)</f>
        <v>0</v>
      </c>
      <c r="D612" s="7">
        <f>SUMIF('תנועות בנק'!$A:$A,$B612,'תנועות בנק'!F:F)</f>
        <v>0</v>
      </c>
      <c r="E612" s="7">
        <f t="shared" si="54"/>
        <v>0</v>
      </c>
      <c r="F612" s="7">
        <f t="shared" si="55"/>
        <v>-58889</v>
      </c>
      <c r="G612" s="7">
        <f>-דשבורד!$F$5</f>
        <v>-20000</v>
      </c>
      <c r="N612" s="26">
        <f t="shared" si="56"/>
        <v>8</v>
      </c>
      <c r="O612" s="26">
        <f t="shared" si="57"/>
        <v>2020</v>
      </c>
      <c r="P612" s="27" t="str">
        <f>VLOOKUP(N612,'קובץ עזר - לא לגעת'!$C$3:$D$14,2,0)</f>
        <v>אוגוסט</v>
      </c>
      <c r="Q612" s="27" t="str">
        <f t="shared" si="58"/>
        <v>אוגוסט_2020</v>
      </c>
    </row>
    <row r="613" spans="1:17" x14ac:dyDescent="0.3">
      <c r="A613" s="9">
        <v>611</v>
      </c>
      <c r="B613" s="6">
        <f t="shared" si="59"/>
        <v>44071</v>
      </c>
      <c r="C613" s="7">
        <f>SUMIF('תנועות בנק'!$A:$A,$B613,'תנועות בנק'!E:E)</f>
        <v>0</v>
      </c>
      <c r="D613" s="7">
        <f>SUMIF('תנועות בנק'!$A:$A,$B613,'תנועות בנק'!F:F)</f>
        <v>0</v>
      </c>
      <c r="E613" s="7">
        <f t="shared" si="54"/>
        <v>0</v>
      </c>
      <c r="F613" s="7">
        <f t="shared" si="55"/>
        <v>-58889</v>
      </c>
      <c r="G613" s="7">
        <f>-דשבורד!$F$5</f>
        <v>-20000</v>
      </c>
      <c r="N613" s="26">
        <f t="shared" si="56"/>
        <v>8</v>
      </c>
      <c r="O613" s="26">
        <f t="shared" si="57"/>
        <v>2020</v>
      </c>
      <c r="P613" s="27" t="str">
        <f>VLOOKUP(N613,'קובץ עזר - לא לגעת'!$C$3:$D$14,2,0)</f>
        <v>אוגוסט</v>
      </c>
      <c r="Q613" s="27" t="str">
        <f t="shared" si="58"/>
        <v>אוגוסט_2020</v>
      </c>
    </row>
    <row r="614" spans="1:17" x14ac:dyDescent="0.3">
      <c r="A614" s="9">
        <v>612</v>
      </c>
      <c r="B614" s="6">
        <f t="shared" si="59"/>
        <v>44072</v>
      </c>
      <c r="C614" s="7">
        <f>SUMIF('תנועות בנק'!$A:$A,$B614,'תנועות בנק'!E:E)</f>
        <v>0</v>
      </c>
      <c r="D614" s="7">
        <f>SUMIF('תנועות בנק'!$A:$A,$B614,'תנועות בנק'!F:F)</f>
        <v>0</v>
      </c>
      <c r="E614" s="7">
        <f t="shared" si="54"/>
        <v>0</v>
      </c>
      <c r="F614" s="7">
        <f t="shared" si="55"/>
        <v>-58889</v>
      </c>
      <c r="G614" s="7">
        <f>-דשבורד!$F$5</f>
        <v>-20000</v>
      </c>
      <c r="N614" s="26">
        <f t="shared" si="56"/>
        <v>8</v>
      </c>
      <c r="O614" s="26">
        <f t="shared" si="57"/>
        <v>2020</v>
      </c>
      <c r="P614" s="27" t="str">
        <f>VLOOKUP(N614,'קובץ עזר - לא לגעת'!$C$3:$D$14,2,0)</f>
        <v>אוגוסט</v>
      </c>
      <c r="Q614" s="27" t="str">
        <f t="shared" si="58"/>
        <v>אוגוסט_2020</v>
      </c>
    </row>
    <row r="615" spans="1:17" x14ac:dyDescent="0.3">
      <c r="A615" s="9">
        <v>613</v>
      </c>
      <c r="B615" s="6">
        <f t="shared" si="59"/>
        <v>44073</v>
      </c>
      <c r="C615" s="7">
        <f>SUMIF('תנועות בנק'!$A:$A,$B615,'תנועות בנק'!E:E)</f>
        <v>0</v>
      </c>
      <c r="D615" s="7">
        <f>SUMIF('תנועות בנק'!$A:$A,$B615,'תנועות בנק'!F:F)</f>
        <v>0</v>
      </c>
      <c r="E615" s="7">
        <f t="shared" si="54"/>
        <v>0</v>
      </c>
      <c r="F615" s="7">
        <f t="shared" si="55"/>
        <v>-58889</v>
      </c>
      <c r="G615" s="7">
        <f>-דשבורד!$F$5</f>
        <v>-20000</v>
      </c>
      <c r="N615" s="26">
        <f t="shared" si="56"/>
        <v>8</v>
      </c>
      <c r="O615" s="26">
        <f t="shared" si="57"/>
        <v>2020</v>
      </c>
      <c r="P615" s="27" t="str">
        <f>VLOOKUP(N615,'קובץ עזר - לא לגעת'!$C$3:$D$14,2,0)</f>
        <v>אוגוסט</v>
      </c>
      <c r="Q615" s="27" t="str">
        <f t="shared" si="58"/>
        <v>אוגוסט_2020</v>
      </c>
    </row>
    <row r="616" spans="1:17" x14ac:dyDescent="0.3">
      <c r="A616" s="9">
        <v>614</v>
      </c>
      <c r="B616" s="6">
        <f t="shared" si="59"/>
        <v>44074</v>
      </c>
      <c r="C616" s="7">
        <f>SUMIF('תנועות בנק'!$A:$A,$B616,'תנועות בנק'!E:E)</f>
        <v>0</v>
      </c>
      <c r="D616" s="7">
        <f>SUMIF('תנועות בנק'!$A:$A,$B616,'תנועות בנק'!F:F)</f>
        <v>0</v>
      </c>
      <c r="E616" s="7">
        <f t="shared" si="54"/>
        <v>0</v>
      </c>
      <c r="F616" s="7">
        <f t="shared" si="55"/>
        <v>-58889</v>
      </c>
      <c r="G616" s="7">
        <f>-דשבורד!$F$5</f>
        <v>-20000</v>
      </c>
      <c r="N616" s="26">
        <f t="shared" si="56"/>
        <v>8</v>
      </c>
      <c r="O616" s="26">
        <f t="shared" si="57"/>
        <v>2020</v>
      </c>
      <c r="P616" s="27" t="str">
        <f>VLOOKUP(N616,'קובץ עזר - לא לגעת'!$C$3:$D$14,2,0)</f>
        <v>אוגוסט</v>
      </c>
      <c r="Q616" s="27" t="str">
        <f t="shared" si="58"/>
        <v>אוגוסט_2020</v>
      </c>
    </row>
    <row r="617" spans="1:17" x14ac:dyDescent="0.3">
      <c r="A617" s="9">
        <v>615</v>
      </c>
      <c r="B617" s="6">
        <f t="shared" si="59"/>
        <v>44075</v>
      </c>
      <c r="C617" s="7">
        <f>SUMIF('תנועות בנק'!$A:$A,$B617,'תנועות בנק'!E:E)</f>
        <v>0</v>
      </c>
      <c r="D617" s="7">
        <f>SUMIF('תנועות בנק'!$A:$A,$B617,'תנועות בנק'!F:F)</f>
        <v>0</v>
      </c>
      <c r="E617" s="7">
        <f t="shared" si="54"/>
        <v>0</v>
      </c>
      <c r="F617" s="7">
        <f t="shared" si="55"/>
        <v>-58889</v>
      </c>
      <c r="G617" s="7">
        <f>-דשבורד!$F$5</f>
        <v>-20000</v>
      </c>
      <c r="N617" s="26">
        <f t="shared" si="56"/>
        <v>9</v>
      </c>
      <c r="O617" s="26">
        <f t="shared" si="57"/>
        <v>2020</v>
      </c>
      <c r="P617" s="27" t="str">
        <f>VLOOKUP(N617,'קובץ עזר - לא לגעת'!$C$3:$D$14,2,0)</f>
        <v>ספטמבר</v>
      </c>
      <c r="Q617" s="27" t="str">
        <f t="shared" si="58"/>
        <v>ספטמבר_2020</v>
      </c>
    </row>
    <row r="618" spans="1:17" x14ac:dyDescent="0.3">
      <c r="A618" s="9">
        <v>616</v>
      </c>
      <c r="B618" s="6">
        <f t="shared" si="59"/>
        <v>44076</v>
      </c>
      <c r="C618" s="7">
        <f>SUMIF('תנועות בנק'!$A:$A,$B618,'תנועות בנק'!E:E)</f>
        <v>0</v>
      </c>
      <c r="D618" s="7">
        <f>SUMIF('תנועות בנק'!$A:$A,$B618,'תנועות בנק'!F:F)</f>
        <v>0</v>
      </c>
      <c r="E618" s="7">
        <f t="shared" si="54"/>
        <v>0</v>
      </c>
      <c r="F618" s="7">
        <f t="shared" si="55"/>
        <v>-58889</v>
      </c>
      <c r="G618" s="7">
        <f>-דשבורד!$F$5</f>
        <v>-20000</v>
      </c>
      <c r="N618" s="26">
        <f t="shared" si="56"/>
        <v>9</v>
      </c>
      <c r="O618" s="26">
        <f t="shared" si="57"/>
        <v>2020</v>
      </c>
      <c r="P618" s="27" t="str">
        <f>VLOOKUP(N618,'קובץ עזר - לא לגעת'!$C$3:$D$14,2,0)</f>
        <v>ספטמבר</v>
      </c>
      <c r="Q618" s="27" t="str">
        <f t="shared" si="58"/>
        <v>ספטמבר_2020</v>
      </c>
    </row>
    <row r="619" spans="1:17" x14ac:dyDescent="0.3">
      <c r="A619" s="9">
        <v>617</v>
      </c>
      <c r="B619" s="6">
        <f t="shared" si="59"/>
        <v>44077</v>
      </c>
      <c r="C619" s="7">
        <f>SUMIF('תנועות בנק'!$A:$A,$B619,'תנועות בנק'!E:E)</f>
        <v>0</v>
      </c>
      <c r="D619" s="7">
        <f>SUMIF('תנועות בנק'!$A:$A,$B619,'תנועות בנק'!F:F)</f>
        <v>0</v>
      </c>
      <c r="E619" s="7">
        <f t="shared" si="54"/>
        <v>0</v>
      </c>
      <c r="F619" s="7">
        <f t="shared" si="55"/>
        <v>-58889</v>
      </c>
      <c r="G619" s="7">
        <f>-דשבורד!$F$5</f>
        <v>-20000</v>
      </c>
      <c r="N619" s="26">
        <f t="shared" si="56"/>
        <v>9</v>
      </c>
      <c r="O619" s="26">
        <f t="shared" si="57"/>
        <v>2020</v>
      </c>
      <c r="P619" s="27" t="str">
        <f>VLOOKUP(N619,'קובץ עזר - לא לגעת'!$C$3:$D$14,2,0)</f>
        <v>ספטמבר</v>
      </c>
      <c r="Q619" s="27" t="str">
        <f t="shared" si="58"/>
        <v>ספטמבר_2020</v>
      </c>
    </row>
    <row r="620" spans="1:17" x14ac:dyDescent="0.3">
      <c r="A620" s="9">
        <v>618</v>
      </c>
      <c r="B620" s="6">
        <f t="shared" si="59"/>
        <v>44078</v>
      </c>
      <c r="C620" s="7">
        <f>SUMIF('תנועות בנק'!$A:$A,$B620,'תנועות בנק'!E:E)</f>
        <v>0</v>
      </c>
      <c r="D620" s="7">
        <f>SUMIF('תנועות בנק'!$A:$A,$B620,'תנועות בנק'!F:F)</f>
        <v>0</v>
      </c>
      <c r="E620" s="7">
        <f t="shared" si="54"/>
        <v>0</v>
      </c>
      <c r="F620" s="7">
        <f t="shared" si="55"/>
        <v>-58889</v>
      </c>
      <c r="G620" s="7">
        <f>-דשבורד!$F$5</f>
        <v>-20000</v>
      </c>
      <c r="N620" s="26">
        <f t="shared" si="56"/>
        <v>9</v>
      </c>
      <c r="O620" s="26">
        <f t="shared" si="57"/>
        <v>2020</v>
      </c>
      <c r="P620" s="27" t="str">
        <f>VLOOKUP(N620,'קובץ עזר - לא לגעת'!$C$3:$D$14,2,0)</f>
        <v>ספטמבר</v>
      </c>
      <c r="Q620" s="27" t="str">
        <f t="shared" si="58"/>
        <v>ספטמבר_2020</v>
      </c>
    </row>
    <row r="621" spans="1:17" x14ac:dyDescent="0.3">
      <c r="A621" s="9">
        <v>619</v>
      </c>
      <c r="B621" s="6">
        <f t="shared" si="59"/>
        <v>44079</v>
      </c>
      <c r="C621" s="7">
        <f>SUMIF('תנועות בנק'!$A:$A,$B621,'תנועות בנק'!E:E)</f>
        <v>0</v>
      </c>
      <c r="D621" s="7">
        <f>SUMIF('תנועות בנק'!$A:$A,$B621,'תנועות בנק'!F:F)</f>
        <v>0</v>
      </c>
      <c r="E621" s="7">
        <f t="shared" si="54"/>
        <v>0</v>
      </c>
      <c r="F621" s="7">
        <f t="shared" si="55"/>
        <v>-58889</v>
      </c>
      <c r="G621" s="7">
        <f>-דשבורד!$F$5</f>
        <v>-20000</v>
      </c>
      <c r="N621" s="26">
        <f t="shared" si="56"/>
        <v>9</v>
      </c>
      <c r="O621" s="26">
        <f t="shared" si="57"/>
        <v>2020</v>
      </c>
      <c r="P621" s="27" t="str">
        <f>VLOOKUP(N621,'קובץ עזר - לא לגעת'!$C$3:$D$14,2,0)</f>
        <v>ספטמבר</v>
      </c>
      <c r="Q621" s="27" t="str">
        <f t="shared" si="58"/>
        <v>ספטמבר_2020</v>
      </c>
    </row>
    <row r="622" spans="1:17" x14ac:dyDescent="0.3">
      <c r="A622" s="9">
        <v>620</v>
      </c>
      <c r="B622" s="6">
        <f t="shared" si="59"/>
        <v>44080</v>
      </c>
      <c r="C622" s="7">
        <f>SUMIF('תנועות בנק'!$A:$A,$B622,'תנועות בנק'!E:E)</f>
        <v>0</v>
      </c>
      <c r="D622" s="7">
        <f>SUMIF('תנועות בנק'!$A:$A,$B622,'תנועות בנק'!F:F)</f>
        <v>0</v>
      </c>
      <c r="E622" s="7">
        <f t="shared" si="54"/>
        <v>0</v>
      </c>
      <c r="F622" s="7">
        <f t="shared" si="55"/>
        <v>-58889</v>
      </c>
      <c r="G622" s="7">
        <f>-דשבורד!$F$5</f>
        <v>-20000</v>
      </c>
      <c r="N622" s="26">
        <f t="shared" si="56"/>
        <v>9</v>
      </c>
      <c r="O622" s="26">
        <f t="shared" si="57"/>
        <v>2020</v>
      </c>
      <c r="P622" s="27" t="str">
        <f>VLOOKUP(N622,'קובץ עזר - לא לגעת'!$C$3:$D$14,2,0)</f>
        <v>ספטמבר</v>
      </c>
      <c r="Q622" s="27" t="str">
        <f t="shared" si="58"/>
        <v>ספטמבר_2020</v>
      </c>
    </row>
    <row r="623" spans="1:17" x14ac:dyDescent="0.3">
      <c r="A623" s="9">
        <v>621</v>
      </c>
      <c r="B623" s="6">
        <f t="shared" si="59"/>
        <v>44081</v>
      </c>
      <c r="C623" s="7">
        <f>SUMIF('תנועות בנק'!$A:$A,$B623,'תנועות בנק'!E:E)</f>
        <v>0</v>
      </c>
      <c r="D623" s="7">
        <f>SUMIF('תנועות בנק'!$A:$A,$B623,'תנועות בנק'!F:F)</f>
        <v>0</v>
      </c>
      <c r="E623" s="7">
        <f t="shared" si="54"/>
        <v>0</v>
      </c>
      <c r="F623" s="7">
        <f t="shared" si="55"/>
        <v>-58889</v>
      </c>
      <c r="G623" s="7">
        <f>-דשבורד!$F$5</f>
        <v>-20000</v>
      </c>
      <c r="N623" s="26">
        <f t="shared" si="56"/>
        <v>9</v>
      </c>
      <c r="O623" s="26">
        <f t="shared" si="57"/>
        <v>2020</v>
      </c>
      <c r="P623" s="27" t="str">
        <f>VLOOKUP(N623,'קובץ עזר - לא לגעת'!$C$3:$D$14,2,0)</f>
        <v>ספטמבר</v>
      </c>
      <c r="Q623" s="27" t="str">
        <f t="shared" si="58"/>
        <v>ספטמבר_2020</v>
      </c>
    </row>
    <row r="624" spans="1:17" x14ac:dyDescent="0.3">
      <c r="A624" s="9">
        <v>622</v>
      </c>
      <c r="B624" s="6">
        <f t="shared" si="59"/>
        <v>44082</v>
      </c>
      <c r="C624" s="7">
        <f>SUMIF('תנועות בנק'!$A:$A,$B624,'תנועות בנק'!E:E)</f>
        <v>0</v>
      </c>
      <c r="D624" s="7">
        <f>SUMIF('תנועות בנק'!$A:$A,$B624,'תנועות בנק'!F:F)</f>
        <v>0</v>
      </c>
      <c r="E624" s="7">
        <f t="shared" si="54"/>
        <v>0</v>
      </c>
      <c r="F624" s="7">
        <f t="shared" si="55"/>
        <v>-58889</v>
      </c>
      <c r="G624" s="7">
        <f>-דשבורד!$F$5</f>
        <v>-20000</v>
      </c>
      <c r="N624" s="26">
        <f t="shared" si="56"/>
        <v>9</v>
      </c>
      <c r="O624" s="26">
        <f t="shared" si="57"/>
        <v>2020</v>
      </c>
      <c r="P624" s="27" t="str">
        <f>VLOOKUP(N624,'קובץ עזר - לא לגעת'!$C$3:$D$14,2,0)</f>
        <v>ספטמבר</v>
      </c>
      <c r="Q624" s="27" t="str">
        <f t="shared" si="58"/>
        <v>ספטמבר_2020</v>
      </c>
    </row>
    <row r="625" spans="1:17" x14ac:dyDescent="0.3">
      <c r="A625" s="9">
        <v>623</v>
      </c>
      <c r="B625" s="6">
        <f t="shared" si="59"/>
        <v>44083</v>
      </c>
      <c r="C625" s="7">
        <f>SUMIF('תנועות בנק'!$A:$A,$B625,'תנועות בנק'!E:E)</f>
        <v>0</v>
      </c>
      <c r="D625" s="7">
        <f>SUMIF('תנועות בנק'!$A:$A,$B625,'תנועות בנק'!F:F)</f>
        <v>0</v>
      </c>
      <c r="E625" s="7">
        <f t="shared" si="54"/>
        <v>0</v>
      </c>
      <c r="F625" s="7">
        <f t="shared" si="55"/>
        <v>-58889</v>
      </c>
      <c r="G625" s="7">
        <f>-דשבורד!$F$5</f>
        <v>-20000</v>
      </c>
      <c r="N625" s="26">
        <f t="shared" si="56"/>
        <v>9</v>
      </c>
      <c r="O625" s="26">
        <f t="shared" si="57"/>
        <v>2020</v>
      </c>
      <c r="P625" s="27" t="str">
        <f>VLOOKUP(N625,'קובץ עזר - לא לגעת'!$C$3:$D$14,2,0)</f>
        <v>ספטמבר</v>
      </c>
      <c r="Q625" s="27" t="str">
        <f t="shared" si="58"/>
        <v>ספטמבר_2020</v>
      </c>
    </row>
    <row r="626" spans="1:17" x14ac:dyDescent="0.3">
      <c r="A626" s="9">
        <v>624</v>
      </c>
      <c r="B626" s="6">
        <f t="shared" si="59"/>
        <v>44084</v>
      </c>
      <c r="C626" s="7">
        <f>SUMIF('תנועות בנק'!$A:$A,$B626,'תנועות בנק'!E:E)</f>
        <v>0</v>
      </c>
      <c r="D626" s="7">
        <f>SUMIF('תנועות בנק'!$A:$A,$B626,'תנועות בנק'!F:F)</f>
        <v>0</v>
      </c>
      <c r="E626" s="7">
        <f t="shared" si="54"/>
        <v>0</v>
      </c>
      <c r="F626" s="7">
        <f t="shared" si="55"/>
        <v>-58889</v>
      </c>
      <c r="G626" s="7">
        <f>-דשבורד!$F$5</f>
        <v>-20000</v>
      </c>
      <c r="N626" s="26">
        <f t="shared" si="56"/>
        <v>9</v>
      </c>
      <c r="O626" s="26">
        <f t="shared" si="57"/>
        <v>2020</v>
      </c>
      <c r="P626" s="27" t="str">
        <f>VLOOKUP(N626,'קובץ עזר - לא לגעת'!$C$3:$D$14,2,0)</f>
        <v>ספטמבר</v>
      </c>
      <c r="Q626" s="27" t="str">
        <f t="shared" si="58"/>
        <v>ספטמבר_2020</v>
      </c>
    </row>
    <row r="627" spans="1:17" x14ac:dyDescent="0.3">
      <c r="A627" s="9">
        <v>625</v>
      </c>
      <c r="B627" s="6">
        <f t="shared" si="59"/>
        <v>44085</v>
      </c>
      <c r="C627" s="7">
        <f>SUMIF('תנועות בנק'!$A:$A,$B627,'תנועות בנק'!E:E)</f>
        <v>0</v>
      </c>
      <c r="D627" s="7">
        <f>SUMIF('תנועות בנק'!$A:$A,$B627,'תנועות בנק'!F:F)</f>
        <v>0</v>
      </c>
      <c r="E627" s="7">
        <f t="shared" si="54"/>
        <v>0</v>
      </c>
      <c r="F627" s="7">
        <f t="shared" si="55"/>
        <v>-58889</v>
      </c>
      <c r="G627" s="7">
        <f>-דשבורד!$F$5</f>
        <v>-20000</v>
      </c>
      <c r="N627" s="26">
        <f t="shared" si="56"/>
        <v>9</v>
      </c>
      <c r="O627" s="26">
        <f t="shared" si="57"/>
        <v>2020</v>
      </c>
      <c r="P627" s="27" t="str">
        <f>VLOOKUP(N627,'קובץ עזר - לא לגעת'!$C$3:$D$14,2,0)</f>
        <v>ספטמבר</v>
      </c>
      <c r="Q627" s="27" t="str">
        <f t="shared" si="58"/>
        <v>ספטמבר_2020</v>
      </c>
    </row>
    <row r="628" spans="1:17" x14ac:dyDescent="0.3">
      <c r="A628" s="9">
        <v>626</v>
      </c>
      <c r="B628" s="6">
        <f t="shared" si="59"/>
        <v>44086</v>
      </c>
      <c r="C628" s="7">
        <f>SUMIF('תנועות בנק'!$A:$A,$B628,'תנועות בנק'!E:E)</f>
        <v>0</v>
      </c>
      <c r="D628" s="7">
        <f>SUMIF('תנועות בנק'!$A:$A,$B628,'תנועות בנק'!F:F)</f>
        <v>0</v>
      </c>
      <c r="E628" s="7">
        <f t="shared" si="54"/>
        <v>0</v>
      </c>
      <c r="F628" s="7">
        <f t="shared" si="55"/>
        <v>-58889</v>
      </c>
      <c r="G628" s="7">
        <f>-דשבורד!$F$5</f>
        <v>-20000</v>
      </c>
      <c r="N628" s="26">
        <f t="shared" si="56"/>
        <v>9</v>
      </c>
      <c r="O628" s="26">
        <f t="shared" si="57"/>
        <v>2020</v>
      </c>
      <c r="P628" s="27" t="str">
        <f>VLOOKUP(N628,'קובץ עזר - לא לגעת'!$C$3:$D$14,2,0)</f>
        <v>ספטמבר</v>
      </c>
      <c r="Q628" s="27" t="str">
        <f t="shared" si="58"/>
        <v>ספטמבר_2020</v>
      </c>
    </row>
    <row r="629" spans="1:17" x14ac:dyDescent="0.3">
      <c r="A629" s="9">
        <v>627</v>
      </c>
      <c r="B629" s="6">
        <f t="shared" si="59"/>
        <v>44087</v>
      </c>
      <c r="C629" s="7">
        <f>SUMIF('תנועות בנק'!$A:$A,$B629,'תנועות בנק'!E:E)</f>
        <v>0</v>
      </c>
      <c r="D629" s="7">
        <f>SUMIF('תנועות בנק'!$A:$A,$B629,'תנועות בנק'!F:F)</f>
        <v>0</v>
      </c>
      <c r="E629" s="7">
        <f t="shared" si="54"/>
        <v>0</v>
      </c>
      <c r="F629" s="7">
        <f t="shared" si="55"/>
        <v>-58889</v>
      </c>
      <c r="G629" s="7">
        <f>-דשבורד!$F$5</f>
        <v>-20000</v>
      </c>
      <c r="N629" s="26">
        <f t="shared" si="56"/>
        <v>9</v>
      </c>
      <c r="O629" s="26">
        <f t="shared" si="57"/>
        <v>2020</v>
      </c>
      <c r="P629" s="27" t="str">
        <f>VLOOKUP(N629,'קובץ עזר - לא לגעת'!$C$3:$D$14,2,0)</f>
        <v>ספטמבר</v>
      </c>
      <c r="Q629" s="27" t="str">
        <f t="shared" si="58"/>
        <v>ספטמבר_2020</v>
      </c>
    </row>
    <row r="630" spans="1:17" x14ac:dyDescent="0.3">
      <c r="A630" s="9">
        <v>628</v>
      </c>
      <c r="B630" s="6">
        <f t="shared" si="59"/>
        <v>44088</v>
      </c>
      <c r="C630" s="7">
        <f>SUMIF('תנועות בנק'!$A:$A,$B630,'תנועות בנק'!E:E)</f>
        <v>0</v>
      </c>
      <c r="D630" s="7">
        <f>SUMIF('תנועות בנק'!$A:$A,$B630,'תנועות בנק'!F:F)</f>
        <v>0</v>
      </c>
      <c r="E630" s="7">
        <f t="shared" si="54"/>
        <v>0</v>
      </c>
      <c r="F630" s="7">
        <f t="shared" si="55"/>
        <v>-58889</v>
      </c>
      <c r="G630" s="7">
        <f>-דשבורד!$F$5</f>
        <v>-20000</v>
      </c>
      <c r="N630" s="26">
        <f t="shared" si="56"/>
        <v>9</v>
      </c>
      <c r="O630" s="26">
        <f t="shared" si="57"/>
        <v>2020</v>
      </c>
      <c r="P630" s="27" t="str">
        <f>VLOOKUP(N630,'קובץ עזר - לא לגעת'!$C$3:$D$14,2,0)</f>
        <v>ספטמבר</v>
      </c>
      <c r="Q630" s="27" t="str">
        <f t="shared" si="58"/>
        <v>ספטמבר_2020</v>
      </c>
    </row>
    <row r="631" spans="1:17" x14ac:dyDescent="0.3">
      <c r="A631" s="9">
        <v>629</v>
      </c>
      <c r="B631" s="6">
        <f t="shared" si="59"/>
        <v>44089</v>
      </c>
      <c r="C631" s="7">
        <f>SUMIF('תנועות בנק'!$A:$A,$B631,'תנועות בנק'!E:E)</f>
        <v>0</v>
      </c>
      <c r="D631" s="7">
        <f>SUMIF('תנועות בנק'!$A:$A,$B631,'תנועות בנק'!F:F)</f>
        <v>0</v>
      </c>
      <c r="E631" s="7">
        <f t="shared" si="54"/>
        <v>0</v>
      </c>
      <c r="F631" s="7">
        <f t="shared" si="55"/>
        <v>-58889</v>
      </c>
      <c r="G631" s="7">
        <f>-דשבורד!$F$5</f>
        <v>-20000</v>
      </c>
      <c r="N631" s="26">
        <f t="shared" si="56"/>
        <v>9</v>
      </c>
      <c r="O631" s="26">
        <f t="shared" si="57"/>
        <v>2020</v>
      </c>
      <c r="P631" s="27" t="str">
        <f>VLOOKUP(N631,'קובץ עזר - לא לגעת'!$C$3:$D$14,2,0)</f>
        <v>ספטמבר</v>
      </c>
      <c r="Q631" s="27" t="str">
        <f t="shared" si="58"/>
        <v>ספטמבר_2020</v>
      </c>
    </row>
    <row r="632" spans="1:17" x14ac:dyDescent="0.3">
      <c r="A632" s="9">
        <v>630</v>
      </c>
      <c r="B632" s="6">
        <f t="shared" si="59"/>
        <v>44090</v>
      </c>
      <c r="C632" s="7">
        <f>SUMIF('תנועות בנק'!$A:$A,$B632,'תנועות בנק'!E:E)</f>
        <v>0</v>
      </c>
      <c r="D632" s="7">
        <f>SUMIF('תנועות בנק'!$A:$A,$B632,'תנועות בנק'!F:F)</f>
        <v>0</v>
      </c>
      <c r="E632" s="7">
        <f t="shared" si="54"/>
        <v>0</v>
      </c>
      <c r="F632" s="7">
        <f t="shared" si="55"/>
        <v>-58889</v>
      </c>
      <c r="G632" s="7">
        <f>-דשבורד!$F$5</f>
        <v>-20000</v>
      </c>
      <c r="N632" s="26">
        <f t="shared" si="56"/>
        <v>9</v>
      </c>
      <c r="O632" s="26">
        <f t="shared" si="57"/>
        <v>2020</v>
      </c>
      <c r="P632" s="27" t="str">
        <f>VLOOKUP(N632,'קובץ עזר - לא לגעת'!$C$3:$D$14,2,0)</f>
        <v>ספטמבר</v>
      </c>
      <c r="Q632" s="27" t="str">
        <f t="shared" si="58"/>
        <v>ספטמבר_2020</v>
      </c>
    </row>
    <row r="633" spans="1:17" x14ac:dyDescent="0.3">
      <c r="A633" s="9">
        <v>631</v>
      </c>
      <c r="B633" s="6">
        <f t="shared" si="59"/>
        <v>44091</v>
      </c>
      <c r="C633" s="7">
        <f>SUMIF('תנועות בנק'!$A:$A,$B633,'תנועות בנק'!E:E)</f>
        <v>0</v>
      </c>
      <c r="D633" s="7">
        <f>SUMIF('תנועות בנק'!$A:$A,$B633,'תנועות בנק'!F:F)</f>
        <v>0</v>
      </c>
      <c r="E633" s="7">
        <f t="shared" si="54"/>
        <v>0</v>
      </c>
      <c r="F633" s="7">
        <f t="shared" si="55"/>
        <v>-58889</v>
      </c>
      <c r="G633" s="7">
        <f>-דשבורד!$F$5</f>
        <v>-20000</v>
      </c>
      <c r="N633" s="26">
        <f t="shared" si="56"/>
        <v>9</v>
      </c>
      <c r="O633" s="26">
        <f t="shared" si="57"/>
        <v>2020</v>
      </c>
      <c r="P633" s="27" t="str">
        <f>VLOOKUP(N633,'קובץ עזר - לא לגעת'!$C$3:$D$14,2,0)</f>
        <v>ספטמבר</v>
      </c>
      <c r="Q633" s="27" t="str">
        <f t="shared" si="58"/>
        <v>ספטמבר_2020</v>
      </c>
    </row>
    <row r="634" spans="1:17" x14ac:dyDescent="0.3">
      <c r="A634" s="9">
        <v>632</v>
      </c>
      <c r="B634" s="6">
        <f t="shared" si="59"/>
        <v>44092</v>
      </c>
      <c r="C634" s="7">
        <f>SUMIF('תנועות בנק'!$A:$A,$B634,'תנועות בנק'!E:E)</f>
        <v>0</v>
      </c>
      <c r="D634" s="7">
        <f>SUMIF('תנועות בנק'!$A:$A,$B634,'תנועות בנק'!F:F)</f>
        <v>0</v>
      </c>
      <c r="E634" s="7">
        <f t="shared" si="54"/>
        <v>0</v>
      </c>
      <c r="F634" s="7">
        <f t="shared" si="55"/>
        <v>-58889</v>
      </c>
      <c r="G634" s="7">
        <f>-דשבורד!$F$5</f>
        <v>-20000</v>
      </c>
      <c r="N634" s="26">
        <f t="shared" si="56"/>
        <v>9</v>
      </c>
      <c r="O634" s="26">
        <f t="shared" si="57"/>
        <v>2020</v>
      </c>
      <c r="P634" s="27" t="str">
        <f>VLOOKUP(N634,'קובץ עזר - לא לגעת'!$C$3:$D$14,2,0)</f>
        <v>ספטמבר</v>
      </c>
      <c r="Q634" s="27" t="str">
        <f t="shared" si="58"/>
        <v>ספטמבר_2020</v>
      </c>
    </row>
    <row r="635" spans="1:17" x14ac:dyDescent="0.3">
      <c r="A635" s="9">
        <v>633</v>
      </c>
      <c r="B635" s="6">
        <f t="shared" si="59"/>
        <v>44093</v>
      </c>
      <c r="C635" s="7">
        <f>SUMIF('תנועות בנק'!$A:$A,$B635,'תנועות בנק'!E:E)</f>
        <v>0</v>
      </c>
      <c r="D635" s="7">
        <f>SUMIF('תנועות בנק'!$A:$A,$B635,'תנועות בנק'!F:F)</f>
        <v>0</v>
      </c>
      <c r="E635" s="7">
        <f t="shared" si="54"/>
        <v>0</v>
      </c>
      <c r="F635" s="7">
        <f t="shared" si="55"/>
        <v>-58889</v>
      </c>
      <c r="G635" s="7">
        <f>-דשבורד!$F$5</f>
        <v>-20000</v>
      </c>
      <c r="N635" s="26">
        <f t="shared" si="56"/>
        <v>9</v>
      </c>
      <c r="O635" s="26">
        <f t="shared" si="57"/>
        <v>2020</v>
      </c>
      <c r="P635" s="27" t="str">
        <f>VLOOKUP(N635,'קובץ עזר - לא לגעת'!$C$3:$D$14,2,0)</f>
        <v>ספטמבר</v>
      </c>
      <c r="Q635" s="27" t="str">
        <f t="shared" si="58"/>
        <v>ספטמבר_2020</v>
      </c>
    </row>
    <row r="636" spans="1:17" x14ac:dyDescent="0.3">
      <c r="A636" s="9">
        <v>634</v>
      </c>
      <c r="B636" s="6">
        <f t="shared" si="59"/>
        <v>44094</v>
      </c>
      <c r="C636" s="7">
        <f>SUMIF('תנועות בנק'!$A:$A,$B636,'תנועות בנק'!E:E)</f>
        <v>0</v>
      </c>
      <c r="D636" s="7">
        <f>SUMIF('תנועות בנק'!$A:$A,$B636,'תנועות בנק'!F:F)</f>
        <v>0</v>
      </c>
      <c r="E636" s="7">
        <f t="shared" si="54"/>
        <v>0</v>
      </c>
      <c r="F636" s="7">
        <f t="shared" si="55"/>
        <v>-58889</v>
      </c>
      <c r="G636" s="7">
        <f>-דשבורד!$F$5</f>
        <v>-20000</v>
      </c>
      <c r="N636" s="26">
        <f t="shared" si="56"/>
        <v>9</v>
      </c>
      <c r="O636" s="26">
        <f t="shared" si="57"/>
        <v>2020</v>
      </c>
      <c r="P636" s="27" t="str">
        <f>VLOOKUP(N636,'קובץ עזר - לא לגעת'!$C$3:$D$14,2,0)</f>
        <v>ספטמבר</v>
      </c>
      <c r="Q636" s="27" t="str">
        <f t="shared" si="58"/>
        <v>ספטמבר_2020</v>
      </c>
    </row>
    <row r="637" spans="1:17" x14ac:dyDescent="0.3">
      <c r="A637" s="9">
        <v>635</v>
      </c>
      <c r="B637" s="6">
        <f t="shared" si="59"/>
        <v>44095</v>
      </c>
      <c r="C637" s="7">
        <f>SUMIF('תנועות בנק'!$A:$A,$B637,'תנועות בנק'!E:E)</f>
        <v>0</v>
      </c>
      <c r="D637" s="7">
        <f>SUMIF('תנועות בנק'!$A:$A,$B637,'תנועות בנק'!F:F)</f>
        <v>0</v>
      </c>
      <c r="E637" s="7">
        <f t="shared" si="54"/>
        <v>0</v>
      </c>
      <c r="F637" s="7">
        <f t="shared" si="55"/>
        <v>-58889</v>
      </c>
      <c r="G637" s="7">
        <f>-דשבורד!$F$5</f>
        <v>-20000</v>
      </c>
      <c r="N637" s="26">
        <f t="shared" si="56"/>
        <v>9</v>
      </c>
      <c r="O637" s="26">
        <f t="shared" si="57"/>
        <v>2020</v>
      </c>
      <c r="P637" s="27" t="str">
        <f>VLOOKUP(N637,'קובץ עזר - לא לגעת'!$C$3:$D$14,2,0)</f>
        <v>ספטמבר</v>
      </c>
      <c r="Q637" s="27" t="str">
        <f t="shared" si="58"/>
        <v>ספטמבר_2020</v>
      </c>
    </row>
    <row r="638" spans="1:17" x14ac:dyDescent="0.3">
      <c r="A638" s="9">
        <v>636</v>
      </c>
      <c r="B638" s="6">
        <f t="shared" si="59"/>
        <v>44096</v>
      </c>
      <c r="C638" s="7">
        <f>SUMIF('תנועות בנק'!$A:$A,$B638,'תנועות בנק'!E:E)</f>
        <v>0</v>
      </c>
      <c r="D638" s="7">
        <f>SUMIF('תנועות בנק'!$A:$A,$B638,'תנועות בנק'!F:F)</f>
        <v>0</v>
      </c>
      <c r="E638" s="7">
        <f t="shared" si="54"/>
        <v>0</v>
      </c>
      <c r="F638" s="7">
        <f t="shared" si="55"/>
        <v>-58889</v>
      </c>
      <c r="G638" s="7">
        <f>-דשבורד!$F$5</f>
        <v>-20000</v>
      </c>
      <c r="N638" s="26">
        <f t="shared" si="56"/>
        <v>9</v>
      </c>
      <c r="O638" s="26">
        <f t="shared" si="57"/>
        <v>2020</v>
      </c>
      <c r="P638" s="27" t="str">
        <f>VLOOKUP(N638,'קובץ עזר - לא לגעת'!$C$3:$D$14,2,0)</f>
        <v>ספטמבר</v>
      </c>
      <c r="Q638" s="27" t="str">
        <f t="shared" si="58"/>
        <v>ספטמבר_2020</v>
      </c>
    </row>
    <row r="639" spans="1:17" x14ac:dyDescent="0.3">
      <c r="A639" s="9">
        <v>637</v>
      </c>
      <c r="B639" s="6">
        <f t="shared" si="59"/>
        <v>44097</v>
      </c>
      <c r="C639" s="7">
        <f>SUMIF('תנועות בנק'!$A:$A,$B639,'תנועות בנק'!E:E)</f>
        <v>0</v>
      </c>
      <c r="D639" s="7">
        <f>SUMIF('תנועות בנק'!$A:$A,$B639,'תנועות בנק'!F:F)</f>
        <v>0</v>
      </c>
      <c r="E639" s="7">
        <f t="shared" si="54"/>
        <v>0</v>
      </c>
      <c r="F639" s="7">
        <f t="shared" si="55"/>
        <v>-58889</v>
      </c>
      <c r="G639" s="7">
        <f>-דשבורד!$F$5</f>
        <v>-20000</v>
      </c>
      <c r="N639" s="26">
        <f t="shared" si="56"/>
        <v>9</v>
      </c>
      <c r="O639" s="26">
        <f t="shared" si="57"/>
        <v>2020</v>
      </c>
      <c r="P639" s="27" t="str">
        <f>VLOOKUP(N639,'קובץ עזר - לא לגעת'!$C$3:$D$14,2,0)</f>
        <v>ספטמבר</v>
      </c>
      <c r="Q639" s="27" t="str">
        <f t="shared" si="58"/>
        <v>ספטמבר_2020</v>
      </c>
    </row>
    <row r="640" spans="1:17" x14ac:dyDescent="0.3">
      <c r="A640" s="9">
        <v>638</v>
      </c>
      <c r="B640" s="6">
        <f t="shared" si="59"/>
        <v>44098</v>
      </c>
      <c r="C640" s="7">
        <f>SUMIF('תנועות בנק'!$A:$A,$B640,'תנועות בנק'!E:E)</f>
        <v>0</v>
      </c>
      <c r="D640" s="7">
        <f>SUMIF('תנועות בנק'!$A:$A,$B640,'תנועות בנק'!F:F)</f>
        <v>0</v>
      </c>
      <c r="E640" s="7">
        <f t="shared" si="54"/>
        <v>0</v>
      </c>
      <c r="F640" s="7">
        <f t="shared" si="55"/>
        <v>-58889</v>
      </c>
      <c r="G640" s="7">
        <f>-דשבורד!$F$5</f>
        <v>-20000</v>
      </c>
      <c r="N640" s="26">
        <f t="shared" si="56"/>
        <v>9</v>
      </c>
      <c r="O640" s="26">
        <f t="shared" si="57"/>
        <v>2020</v>
      </c>
      <c r="P640" s="27" t="str">
        <f>VLOOKUP(N640,'קובץ עזר - לא לגעת'!$C$3:$D$14,2,0)</f>
        <v>ספטמבר</v>
      </c>
      <c r="Q640" s="27" t="str">
        <f t="shared" si="58"/>
        <v>ספטמבר_2020</v>
      </c>
    </row>
    <row r="641" spans="1:17" x14ac:dyDescent="0.3">
      <c r="A641" s="9">
        <v>639</v>
      </c>
      <c r="B641" s="6">
        <f t="shared" si="59"/>
        <v>44099</v>
      </c>
      <c r="C641" s="7">
        <f>SUMIF('תנועות בנק'!$A:$A,$B641,'תנועות בנק'!E:E)</f>
        <v>0</v>
      </c>
      <c r="D641" s="7">
        <f>SUMIF('תנועות בנק'!$A:$A,$B641,'תנועות בנק'!F:F)</f>
        <v>0</v>
      </c>
      <c r="E641" s="7">
        <f t="shared" si="54"/>
        <v>0</v>
      </c>
      <c r="F641" s="7">
        <f t="shared" si="55"/>
        <v>-58889</v>
      </c>
      <c r="G641" s="7">
        <f>-דשבורד!$F$5</f>
        <v>-20000</v>
      </c>
      <c r="N641" s="26">
        <f t="shared" si="56"/>
        <v>9</v>
      </c>
      <c r="O641" s="26">
        <f t="shared" si="57"/>
        <v>2020</v>
      </c>
      <c r="P641" s="27" t="str">
        <f>VLOOKUP(N641,'קובץ עזר - לא לגעת'!$C$3:$D$14,2,0)</f>
        <v>ספטמבר</v>
      </c>
      <c r="Q641" s="27" t="str">
        <f t="shared" si="58"/>
        <v>ספטמבר_2020</v>
      </c>
    </row>
    <row r="642" spans="1:17" x14ac:dyDescent="0.3">
      <c r="A642" s="9">
        <v>640</v>
      </c>
      <c r="B642" s="6">
        <f t="shared" si="59"/>
        <v>44100</v>
      </c>
      <c r="C642" s="7">
        <f>SUMIF('תנועות בנק'!$A:$A,$B642,'תנועות בנק'!E:E)</f>
        <v>0</v>
      </c>
      <c r="D642" s="7">
        <f>SUMIF('תנועות בנק'!$A:$A,$B642,'תנועות בנק'!F:F)</f>
        <v>0</v>
      </c>
      <c r="E642" s="7">
        <f t="shared" si="54"/>
        <v>0</v>
      </c>
      <c r="F642" s="7">
        <f t="shared" si="55"/>
        <v>-58889</v>
      </c>
      <c r="G642" s="7">
        <f>-דשבורד!$F$5</f>
        <v>-20000</v>
      </c>
      <c r="N642" s="26">
        <f t="shared" si="56"/>
        <v>9</v>
      </c>
      <c r="O642" s="26">
        <f t="shared" si="57"/>
        <v>2020</v>
      </c>
      <c r="P642" s="27" t="str">
        <f>VLOOKUP(N642,'קובץ עזר - לא לגעת'!$C$3:$D$14,2,0)</f>
        <v>ספטמבר</v>
      </c>
      <c r="Q642" s="27" t="str">
        <f t="shared" si="58"/>
        <v>ספטמבר_2020</v>
      </c>
    </row>
    <row r="643" spans="1:17" x14ac:dyDescent="0.3">
      <c r="A643" s="9">
        <v>641</v>
      </c>
      <c r="B643" s="6">
        <f t="shared" si="59"/>
        <v>44101</v>
      </c>
      <c r="C643" s="7">
        <f>SUMIF('תנועות בנק'!$A:$A,$B643,'תנועות בנק'!E:E)</f>
        <v>0</v>
      </c>
      <c r="D643" s="7">
        <f>SUMIF('תנועות בנק'!$A:$A,$B643,'תנועות בנק'!F:F)</f>
        <v>0</v>
      </c>
      <c r="E643" s="7">
        <f t="shared" si="54"/>
        <v>0</v>
      </c>
      <c r="F643" s="7">
        <f t="shared" si="55"/>
        <v>-58889</v>
      </c>
      <c r="G643" s="7">
        <f>-דשבורד!$F$5</f>
        <v>-20000</v>
      </c>
      <c r="N643" s="26">
        <f t="shared" si="56"/>
        <v>9</v>
      </c>
      <c r="O643" s="26">
        <f t="shared" si="57"/>
        <v>2020</v>
      </c>
      <c r="P643" s="27" t="str">
        <f>VLOOKUP(N643,'קובץ עזר - לא לגעת'!$C$3:$D$14,2,0)</f>
        <v>ספטמבר</v>
      </c>
      <c r="Q643" s="27" t="str">
        <f t="shared" si="58"/>
        <v>ספטמבר_2020</v>
      </c>
    </row>
    <row r="644" spans="1:17" x14ac:dyDescent="0.3">
      <c r="A644" s="9">
        <v>642</v>
      </c>
      <c r="B644" s="6">
        <f t="shared" si="59"/>
        <v>44102</v>
      </c>
      <c r="C644" s="7">
        <f>SUMIF('תנועות בנק'!$A:$A,$B644,'תנועות בנק'!E:E)</f>
        <v>0</v>
      </c>
      <c r="D644" s="7">
        <f>SUMIF('תנועות בנק'!$A:$A,$B644,'תנועות בנק'!F:F)</f>
        <v>0</v>
      </c>
      <c r="E644" s="7">
        <f t="shared" ref="E644:E707" si="60">C644-D644</f>
        <v>0</v>
      </c>
      <c r="F644" s="7">
        <f t="shared" ref="F644:F707" si="61">F643+E644</f>
        <v>-58889</v>
      </c>
      <c r="G644" s="7">
        <f>-דשבורד!$F$5</f>
        <v>-20000</v>
      </c>
      <c r="N644" s="26">
        <f t="shared" ref="N644:N707" si="62">MONTH(B644)</f>
        <v>9</v>
      </c>
      <c r="O644" s="26">
        <f t="shared" ref="O644:O707" si="63">YEAR(B644)</f>
        <v>2020</v>
      </c>
      <c r="P644" s="27" t="str">
        <f>VLOOKUP(N644,'קובץ עזר - לא לגעת'!$C$3:$D$14,2,0)</f>
        <v>ספטמבר</v>
      </c>
      <c r="Q644" s="27" t="str">
        <f t="shared" ref="Q644:Q707" si="64">P644&amp;"_"&amp;O644</f>
        <v>ספטמבר_2020</v>
      </c>
    </row>
    <row r="645" spans="1:17" x14ac:dyDescent="0.3">
      <c r="A645" s="9">
        <v>643</v>
      </c>
      <c r="B645" s="6">
        <f t="shared" ref="B645:B708" si="65">B644+1</f>
        <v>44103</v>
      </c>
      <c r="C645" s="7">
        <f>SUMIF('תנועות בנק'!$A:$A,$B645,'תנועות בנק'!E:E)</f>
        <v>0</v>
      </c>
      <c r="D645" s="7">
        <f>SUMIF('תנועות בנק'!$A:$A,$B645,'תנועות בנק'!F:F)</f>
        <v>0</v>
      </c>
      <c r="E645" s="7">
        <f t="shared" si="60"/>
        <v>0</v>
      </c>
      <c r="F645" s="7">
        <f t="shared" si="61"/>
        <v>-58889</v>
      </c>
      <c r="G645" s="7">
        <f>-דשבורד!$F$5</f>
        <v>-20000</v>
      </c>
      <c r="N645" s="26">
        <f t="shared" si="62"/>
        <v>9</v>
      </c>
      <c r="O645" s="26">
        <f t="shared" si="63"/>
        <v>2020</v>
      </c>
      <c r="P645" s="27" t="str">
        <f>VLOOKUP(N645,'קובץ עזר - לא לגעת'!$C$3:$D$14,2,0)</f>
        <v>ספטמבר</v>
      </c>
      <c r="Q645" s="27" t="str">
        <f t="shared" si="64"/>
        <v>ספטמבר_2020</v>
      </c>
    </row>
    <row r="646" spans="1:17" x14ac:dyDescent="0.3">
      <c r="A646" s="9">
        <v>644</v>
      </c>
      <c r="B646" s="6">
        <f t="shared" si="65"/>
        <v>44104</v>
      </c>
      <c r="C646" s="7">
        <f>SUMIF('תנועות בנק'!$A:$A,$B646,'תנועות בנק'!E:E)</f>
        <v>0</v>
      </c>
      <c r="D646" s="7">
        <f>SUMIF('תנועות בנק'!$A:$A,$B646,'תנועות בנק'!F:F)</f>
        <v>0</v>
      </c>
      <c r="E646" s="7">
        <f t="shared" si="60"/>
        <v>0</v>
      </c>
      <c r="F646" s="7">
        <f t="shared" si="61"/>
        <v>-58889</v>
      </c>
      <c r="G646" s="7">
        <f>-דשבורד!$F$5</f>
        <v>-20000</v>
      </c>
      <c r="N646" s="26">
        <f t="shared" si="62"/>
        <v>9</v>
      </c>
      <c r="O646" s="26">
        <f t="shared" si="63"/>
        <v>2020</v>
      </c>
      <c r="P646" s="27" t="str">
        <f>VLOOKUP(N646,'קובץ עזר - לא לגעת'!$C$3:$D$14,2,0)</f>
        <v>ספטמבר</v>
      </c>
      <c r="Q646" s="27" t="str">
        <f t="shared" si="64"/>
        <v>ספטמבר_2020</v>
      </c>
    </row>
    <row r="647" spans="1:17" x14ac:dyDescent="0.3">
      <c r="A647" s="9">
        <v>645</v>
      </c>
      <c r="B647" s="6">
        <f t="shared" si="65"/>
        <v>44105</v>
      </c>
      <c r="C647" s="7">
        <f>SUMIF('תנועות בנק'!$A:$A,$B647,'תנועות בנק'!E:E)</f>
        <v>0</v>
      </c>
      <c r="D647" s="7">
        <f>SUMIF('תנועות בנק'!$A:$A,$B647,'תנועות בנק'!F:F)</f>
        <v>0</v>
      </c>
      <c r="E647" s="7">
        <f t="shared" si="60"/>
        <v>0</v>
      </c>
      <c r="F647" s="7">
        <f t="shared" si="61"/>
        <v>-58889</v>
      </c>
      <c r="G647" s="7">
        <f>-דשבורד!$F$5</f>
        <v>-20000</v>
      </c>
      <c r="N647" s="26">
        <f t="shared" si="62"/>
        <v>10</v>
      </c>
      <c r="O647" s="26">
        <f t="shared" si="63"/>
        <v>2020</v>
      </c>
      <c r="P647" s="27" t="str">
        <f>VLOOKUP(N647,'קובץ עזר - לא לגעת'!$C$3:$D$14,2,0)</f>
        <v>אוקטובר</v>
      </c>
      <c r="Q647" s="27" t="str">
        <f t="shared" si="64"/>
        <v>אוקטובר_2020</v>
      </c>
    </row>
    <row r="648" spans="1:17" x14ac:dyDescent="0.3">
      <c r="A648" s="9">
        <v>646</v>
      </c>
      <c r="B648" s="6">
        <f t="shared" si="65"/>
        <v>44106</v>
      </c>
      <c r="C648" s="7">
        <f>SUMIF('תנועות בנק'!$A:$A,$B648,'תנועות בנק'!E:E)</f>
        <v>0</v>
      </c>
      <c r="D648" s="7">
        <f>SUMIF('תנועות בנק'!$A:$A,$B648,'תנועות בנק'!F:F)</f>
        <v>0</v>
      </c>
      <c r="E648" s="7">
        <f t="shared" si="60"/>
        <v>0</v>
      </c>
      <c r="F648" s="7">
        <f t="shared" si="61"/>
        <v>-58889</v>
      </c>
      <c r="G648" s="7">
        <f>-דשבורד!$F$5</f>
        <v>-20000</v>
      </c>
      <c r="N648" s="26">
        <f t="shared" si="62"/>
        <v>10</v>
      </c>
      <c r="O648" s="26">
        <f t="shared" si="63"/>
        <v>2020</v>
      </c>
      <c r="P648" s="27" t="str">
        <f>VLOOKUP(N648,'קובץ עזר - לא לגעת'!$C$3:$D$14,2,0)</f>
        <v>אוקטובר</v>
      </c>
      <c r="Q648" s="27" t="str">
        <f t="shared" si="64"/>
        <v>אוקטובר_2020</v>
      </c>
    </row>
    <row r="649" spans="1:17" x14ac:dyDescent="0.3">
      <c r="A649" s="9">
        <v>647</v>
      </c>
      <c r="B649" s="6">
        <f t="shared" si="65"/>
        <v>44107</v>
      </c>
      <c r="C649" s="7">
        <f>SUMIF('תנועות בנק'!$A:$A,$B649,'תנועות בנק'!E:E)</f>
        <v>0</v>
      </c>
      <c r="D649" s="7">
        <f>SUMIF('תנועות בנק'!$A:$A,$B649,'תנועות בנק'!F:F)</f>
        <v>0</v>
      </c>
      <c r="E649" s="7">
        <f t="shared" si="60"/>
        <v>0</v>
      </c>
      <c r="F649" s="7">
        <f t="shared" si="61"/>
        <v>-58889</v>
      </c>
      <c r="G649" s="7">
        <f>-דשבורד!$F$5</f>
        <v>-20000</v>
      </c>
      <c r="N649" s="26">
        <f t="shared" si="62"/>
        <v>10</v>
      </c>
      <c r="O649" s="26">
        <f t="shared" si="63"/>
        <v>2020</v>
      </c>
      <c r="P649" s="27" t="str">
        <f>VLOOKUP(N649,'קובץ עזר - לא לגעת'!$C$3:$D$14,2,0)</f>
        <v>אוקטובר</v>
      </c>
      <c r="Q649" s="27" t="str">
        <f t="shared" si="64"/>
        <v>אוקטובר_2020</v>
      </c>
    </row>
    <row r="650" spans="1:17" x14ac:dyDescent="0.3">
      <c r="A650" s="9">
        <v>648</v>
      </c>
      <c r="B650" s="6">
        <f t="shared" si="65"/>
        <v>44108</v>
      </c>
      <c r="C650" s="7">
        <f>SUMIF('תנועות בנק'!$A:$A,$B650,'תנועות בנק'!E:E)</f>
        <v>0</v>
      </c>
      <c r="D650" s="7">
        <f>SUMIF('תנועות בנק'!$A:$A,$B650,'תנועות בנק'!F:F)</f>
        <v>0</v>
      </c>
      <c r="E650" s="7">
        <f t="shared" si="60"/>
        <v>0</v>
      </c>
      <c r="F650" s="7">
        <f t="shared" si="61"/>
        <v>-58889</v>
      </c>
      <c r="G650" s="7">
        <f>-דשבורד!$F$5</f>
        <v>-20000</v>
      </c>
      <c r="N650" s="26">
        <f t="shared" si="62"/>
        <v>10</v>
      </c>
      <c r="O650" s="26">
        <f t="shared" si="63"/>
        <v>2020</v>
      </c>
      <c r="P650" s="27" t="str">
        <f>VLOOKUP(N650,'קובץ עזר - לא לגעת'!$C$3:$D$14,2,0)</f>
        <v>אוקטובר</v>
      </c>
      <c r="Q650" s="27" t="str">
        <f t="shared" si="64"/>
        <v>אוקטובר_2020</v>
      </c>
    </row>
    <row r="651" spans="1:17" x14ac:dyDescent="0.3">
      <c r="A651" s="9">
        <v>649</v>
      </c>
      <c r="B651" s="6">
        <f t="shared" si="65"/>
        <v>44109</v>
      </c>
      <c r="C651" s="7">
        <f>SUMIF('תנועות בנק'!$A:$A,$B651,'תנועות בנק'!E:E)</f>
        <v>0</v>
      </c>
      <c r="D651" s="7">
        <f>SUMIF('תנועות בנק'!$A:$A,$B651,'תנועות בנק'!F:F)</f>
        <v>0</v>
      </c>
      <c r="E651" s="7">
        <f t="shared" si="60"/>
        <v>0</v>
      </c>
      <c r="F651" s="7">
        <f t="shared" si="61"/>
        <v>-58889</v>
      </c>
      <c r="G651" s="7">
        <f>-דשבורד!$F$5</f>
        <v>-20000</v>
      </c>
      <c r="N651" s="26">
        <f t="shared" si="62"/>
        <v>10</v>
      </c>
      <c r="O651" s="26">
        <f t="shared" si="63"/>
        <v>2020</v>
      </c>
      <c r="P651" s="27" t="str">
        <f>VLOOKUP(N651,'קובץ עזר - לא לגעת'!$C$3:$D$14,2,0)</f>
        <v>אוקטובר</v>
      </c>
      <c r="Q651" s="27" t="str">
        <f t="shared" si="64"/>
        <v>אוקטובר_2020</v>
      </c>
    </row>
    <row r="652" spans="1:17" x14ac:dyDescent="0.3">
      <c r="A652" s="9">
        <v>650</v>
      </c>
      <c r="B652" s="6">
        <f t="shared" si="65"/>
        <v>44110</v>
      </c>
      <c r="C652" s="7">
        <f>SUMIF('תנועות בנק'!$A:$A,$B652,'תנועות בנק'!E:E)</f>
        <v>0</v>
      </c>
      <c r="D652" s="7">
        <f>SUMIF('תנועות בנק'!$A:$A,$B652,'תנועות בנק'!F:F)</f>
        <v>0</v>
      </c>
      <c r="E652" s="7">
        <f t="shared" si="60"/>
        <v>0</v>
      </c>
      <c r="F652" s="7">
        <f t="shared" si="61"/>
        <v>-58889</v>
      </c>
      <c r="G652" s="7">
        <f>-דשבורד!$F$5</f>
        <v>-20000</v>
      </c>
      <c r="N652" s="26">
        <f t="shared" si="62"/>
        <v>10</v>
      </c>
      <c r="O652" s="26">
        <f t="shared" si="63"/>
        <v>2020</v>
      </c>
      <c r="P652" s="27" t="str">
        <f>VLOOKUP(N652,'קובץ עזר - לא לגעת'!$C$3:$D$14,2,0)</f>
        <v>אוקטובר</v>
      </c>
      <c r="Q652" s="27" t="str">
        <f t="shared" si="64"/>
        <v>אוקטובר_2020</v>
      </c>
    </row>
    <row r="653" spans="1:17" x14ac:dyDescent="0.3">
      <c r="A653" s="9">
        <v>651</v>
      </c>
      <c r="B653" s="6">
        <f t="shared" si="65"/>
        <v>44111</v>
      </c>
      <c r="C653" s="7">
        <f>SUMIF('תנועות בנק'!$A:$A,$B653,'תנועות בנק'!E:E)</f>
        <v>0</v>
      </c>
      <c r="D653" s="7">
        <f>SUMIF('תנועות בנק'!$A:$A,$B653,'תנועות בנק'!F:F)</f>
        <v>0</v>
      </c>
      <c r="E653" s="7">
        <f t="shared" si="60"/>
        <v>0</v>
      </c>
      <c r="F653" s="7">
        <f t="shared" si="61"/>
        <v>-58889</v>
      </c>
      <c r="G653" s="7">
        <f>-דשבורד!$F$5</f>
        <v>-20000</v>
      </c>
      <c r="N653" s="26">
        <f t="shared" si="62"/>
        <v>10</v>
      </c>
      <c r="O653" s="26">
        <f t="shared" si="63"/>
        <v>2020</v>
      </c>
      <c r="P653" s="27" t="str">
        <f>VLOOKUP(N653,'קובץ עזר - לא לגעת'!$C$3:$D$14,2,0)</f>
        <v>אוקטובר</v>
      </c>
      <c r="Q653" s="27" t="str">
        <f t="shared" si="64"/>
        <v>אוקטובר_2020</v>
      </c>
    </row>
    <row r="654" spans="1:17" x14ac:dyDescent="0.3">
      <c r="A654" s="9">
        <v>652</v>
      </c>
      <c r="B654" s="6">
        <f t="shared" si="65"/>
        <v>44112</v>
      </c>
      <c r="C654" s="7">
        <f>SUMIF('תנועות בנק'!$A:$A,$B654,'תנועות בנק'!E:E)</f>
        <v>0</v>
      </c>
      <c r="D654" s="7">
        <f>SUMIF('תנועות בנק'!$A:$A,$B654,'תנועות בנק'!F:F)</f>
        <v>0</v>
      </c>
      <c r="E654" s="7">
        <f t="shared" si="60"/>
        <v>0</v>
      </c>
      <c r="F654" s="7">
        <f t="shared" si="61"/>
        <v>-58889</v>
      </c>
      <c r="G654" s="7">
        <f>-דשבורד!$F$5</f>
        <v>-20000</v>
      </c>
      <c r="N654" s="26">
        <f t="shared" si="62"/>
        <v>10</v>
      </c>
      <c r="O654" s="26">
        <f t="shared" si="63"/>
        <v>2020</v>
      </c>
      <c r="P654" s="27" t="str">
        <f>VLOOKUP(N654,'קובץ עזר - לא לגעת'!$C$3:$D$14,2,0)</f>
        <v>אוקטובר</v>
      </c>
      <c r="Q654" s="27" t="str">
        <f t="shared" si="64"/>
        <v>אוקטובר_2020</v>
      </c>
    </row>
    <row r="655" spans="1:17" x14ac:dyDescent="0.3">
      <c r="A655" s="9">
        <v>653</v>
      </c>
      <c r="B655" s="6">
        <f t="shared" si="65"/>
        <v>44113</v>
      </c>
      <c r="C655" s="7">
        <f>SUMIF('תנועות בנק'!$A:$A,$B655,'תנועות בנק'!E:E)</f>
        <v>0</v>
      </c>
      <c r="D655" s="7">
        <f>SUMIF('תנועות בנק'!$A:$A,$B655,'תנועות בנק'!F:F)</f>
        <v>0</v>
      </c>
      <c r="E655" s="7">
        <f t="shared" si="60"/>
        <v>0</v>
      </c>
      <c r="F655" s="7">
        <f t="shared" si="61"/>
        <v>-58889</v>
      </c>
      <c r="G655" s="7">
        <f>-דשבורד!$F$5</f>
        <v>-20000</v>
      </c>
      <c r="N655" s="26">
        <f t="shared" si="62"/>
        <v>10</v>
      </c>
      <c r="O655" s="26">
        <f t="shared" si="63"/>
        <v>2020</v>
      </c>
      <c r="P655" s="27" t="str">
        <f>VLOOKUP(N655,'קובץ עזר - לא לגעת'!$C$3:$D$14,2,0)</f>
        <v>אוקטובר</v>
      </c>
      <c r="Q655" s="27" t="str">
        <f t="shared" si="64"/>
        <v>אוקטובר_2020</v>
      </c>
    </row>
    <row r="656" spans="1:17" x14ac:dyDescent="0.3">
      <c r="A656" s="9">
        <v>654</v>
      </c>
      <c r="B656" s="6">
        <f t="shared" si="65"/>
        <v>44114</v>
      </c>
      <c r="C656" s="7">
        <f>SUMIF('תנועות בנק'!$A:$A,$B656,'תנועות בנק'!E:E)</f>
        <v>0</v>
      </c>
      <c r="D656" s="7">
        <f>SUMIF('תנועות בנק'!$A:$A,$B656,'תנועות בנק'!F:F)</f>
        <v>0</v>
      </c>
      <c r="E656" s="7">
        <f t="shared" si="60"/>
        <v>0</v>
      </c>
      <c r="F656" s="7">
        <f t="shared" si="61"/>
        <v>-58889</v>
      </c>
      <c r="G656" s="7">
        <f>-דשבורד!$F$5</f>
        <v>-20000</v>
      </c>
      <c r="N656" s="26">
        <f t="shared" si="62"/>
        <v>10</v>
      </c>
      <c r="O656" s="26">
        <f t="shared" si="63"/>
        <v>2020</v>
      </c>
      <c r="P656" s="27" t="str">
        <f>VLOOKUP(N656,'קובץ עזר - לא לגעת'!$C$3:$D$14,2,0)</f>
        <v>אוקטובר</v>
      </c>
      <c r="Q656" s="27" t="str">
        <f t="shared" si="64"/>
        <v>אוקטובר_2020</v>
      </c>
    </row>
    <row r="657" spans="1:17" x14ac:dyDescent="0.3">
      <c r="A657" s="9">
        <v>655</v>
      </c>
      <c r="B657" s="6">
        <f t="shared" si="65"/>
        <v>44115</v>
      </c>
      <c r="C657" s="7">
        <f>SUMIF('תנועות בנק'!$A:$A,$B657,'תנועות בנק'!E:E)</f>
        <v>0</v>
      </c>
      <c r="D657" s="7">
        <f>SUMIF('תנועות בנק'!$A:$A,$B657,'תנועות בנק'!F:F)</f>
        <v>0</v>
      </c>
      <c r="E657" s="7">
        <f t="shared" si="60"/>
        <v>0</v>
      </c>
      <c r="F657" s="7">
        <f t="shared" si="61"/>
        <v>-58889</v>
      </c>
      <c r="G657" s="7">
        <f>-דשבורד!$F$5</f>
        <v>-20000</v>
      </c>
      <c r="N657" s="26">
        <f t="shared" si="62"/>
        <v>10</v>
      </c>
      <c r="O657" s="26">
        <f t="shared" si="63"/>
        <v>2020</v>
      </c>
      <c r="P657" s="27" t="str">
        <f>VLOOKUP(N657,'קובץ עזר - לא לגעת'!$C$3:$D$14,2,0)</f>
        <v>אוקטובר</v>
      </c>
      <c r="Q657" s="27" t="str">
        <f t="shared" si="64"/>
        <v>אוקטובר_2020</v>
      </c>
    </row>
    <row r="658" spans="1:17" x14ac:dyDescent="0.3">
      <c r="A658" s="9">
        <v>656</v>
      </c>
      <c r="B658" s="6">
        <f t="shared" si="65"/>
        <v>44116</v>
      </c>
      <c r="C658" s="7">
        <f>SUMIF('תנועות בנק'!$A:$A,$B658,'תנועות בנק'!E:E)</f>
        <v>0</v>
      </c>
      <c r="D658" s="7">
        <f>SUMIF('תנועות בנק'!$A:$A,$B658,'תנועות בנק'!F:F)</f>
        <v>0</v>
      </c>
      <c r="E658" s="7">
        <f t="shared" si="60"/>
        <v>0</v>
      </c>
      <c r="F658" s="7">
        <f t="shared" si="61"/>
        <v>-58889</v>
      </c>
      <c r="G658" s="7">
        <f>-דשבורד!$F$5</f>
        <v>-20000</v>
      </c>
      <c r="N658" s="26">
        <f t="shared" si="62"/>
        <v>10</v>
      </c>
      <c r="O658" s="26">
        <f t="shared" si="63"/>
        <v>2020</v>
      </c>
      <c r="P658" s="27" t="str">
        <f>VLOOKUP(N658,'קובץ עזר - לא לגעת'!$C$3:$D$14,2,0)</f>
        <v>אוקטובר</v>
      </c>
      <c r="Q658" s="27" t="str">
        <f t="shared" si="64"/>
        <v>אוקטובר_2020</v>
      </c>
    </row>
    <row r="659" spans="1:17" x14ac:dyDescent="0.3">
      <c r="A659" s="9">
        <v>657</v>
      </c>
      <c r="B659" s="6">
        <f t="shared" si="65"/>
        <v>44117</v>
      </c>
      <c r="C659" s="7">
        <f>SUMIF('תנועות בנק'!$A:$A,$B659,'תנועות בנק'!E:E)</f>
        <v>0</v>
      </c>
      <c r="D659" s="7">
        <f>SUMIF('תנועות בנק'!$A:$A,$B659,'תנועות בנק'!F:F)</f>
        <v>0</v>
      </c>
      <c r="E659" s="7">
        <f t="shared" si="60"/>
        <v>0</v>
      </c>
      <c r="F659" s="7">
        <f t="shared" si="61"/>
        <v>-58889</v>
      </c>
      <c r="G659" s="7">
        <f>-דשבורד!$F$5</f>
        <v>-20000</v>
      </c>
      <c r="N659" s="26">
        <f t="shared" si="62"/>
        <v>10</v>
      </c>
      <c r="O659" s="26">
        <f t="shared" si="63"/>
        <v>2020</v>
      </c>
      <c r="P659" s="27" t="str">
        <f>VLOOKUP(N659,'קובץ עזר - לא לגעת'!$C$3:$D$14,2,0)</f>
        <v>אוקטובר</v>
      </c>
      <c r="Q659" s="27" t="str">
        <f t="shared" si="64"/>
        <v>אוקטובר_2020</v>
      </c>
    </row>
    <row r="660" spans="1:17" x14ac:dyDescent="0.3">
      <c r="A660" s="9">
        <v>658</v>
      </c>
      <c r="B660" s="6">
        <f t="shared" si="65"/>
        <v>44118</v>
      </c>
      <c r="C660" s="7">
        <f>SUMIF('תנועות בנק'!$A:$A,$B660,'תנועות בנק'!E:E)</f>
        <v>0</v>
      </c>
      <c r="D660" s="7">
        <f>SUMIF('תנועות בנק'!$A:$A,$B660,'תנועות בנק'!F:F)</f>
        <v>0</v>
      </c>
      <c r="E660" s="7">
        <f t="shared" si="60"/>
        <v>0</v>
      </c>
      <c r="F660" s="7">
        <f t="shared" si="61"/>
        <v>-58889</v>
      </c>
      <c r="G660" s="7">
        <f>-דשבורד!$F$5</f>
        <v>-20000</v>
      </c>
      <c r="N660" s="26">
        <f t="shared" si="62"/>
        <v>10</v>
      </c>
      <c r="O660" s="26">
        <f t="shared" si="63"/>
        <v>2020</v>
      </c>
      <c r="P660" s="27" t="str">
        <f>VLOOKUP(N660,'קובץ עזר - לא לגעת'!$C$3:$D$14,2,0)</f>
        <v>אוקטובר</v>
      </c>
      <c r="Q660" s="27" t="str">
        <f t="shared" si="64"/>
        <v>אוקטובר_2020</v>
      </c>
    </row>
    <row r="661" spans="1:17" x14ac:dyDescent="0.3">
      <c r="A661" s="9">
        <v>659</v>
      </c>
      <c r="B661" s="6">
        <f t="shared" si="65"/>
        <v>44119</v>
      </c>
      <c r="C661" s="7">
        <f>SUMIF('תנועות בנק'!$A:$A,$B661,'תנועות בנק'!E:E)</f>
        <v>0</v>
      </c>
      <c r="D661" s="7">
        <f>SUMIF('תנועות בנק'!$A:$A,$B661,'תנועות בנק'!F:F)</f>
        <v>0</v>
      </c>
      <c r="E661" s="7">
        <f t="shared" si="60"/>
        <v>0</v>
      </c>
      <c r="F661" s="7">
        <f t="shared" si="61"/>
        <v>-58889</v>
      </c>
      <c r="G661" s="7">
        <f>-דשבורד!$F$5</f>
        <v>-20000</v>
      </c>
      <c r="N661" s="26">
        <f t="shared" si="62"/>
        <v>10</v>
      </c>
      <c r="O661" s="26">
        <f t="shared" si="63"/>
        <v>2020</v>
      </c>
      <c r="P661" s="27" t="str">
        <f>VLOOKUP(N661,'קובץ עזר - לא לגעת'!$C$3:$D$14,2,0)</f>
        <v>אוקטובר</v>
      </c>
      <c r="Q661" s="27" t="str">
        <f t="shared" si="64"/>
        <v>אוקטובר_2020</v>
      </c>
    </row>
    <row r="662" spans="1:17" x14ac:dyDescent="0.3">
      <c r="A662" s="9">
        <v>660</v>
      </c>
      <c r="B662" s="6">
        <f t="shared" si="65"/>
        <v>44120</v>
      </c>
      <c r="C662" s="7">
        <f>SUMIF('תנועות בנק'!$A:$A,$B662,'תנועות בנק'!E:E)</f>
        <v>0</v>
      </c>
      <c r="D662" s="7">
        <f>SUMIF('תנועות בנק'!$A:$A,$B662,'תנועות בנק'!F:F)</f>
        <v>0</v>
      </c>
      <c r="E662" s="7">
        <f t="shared" si="60"/>
        <v>0</v>
      </c>
      <c r="F662" s="7">
        <f t="shared" si="61"/>
        <v>-58889</v>
      </c>
      <c r="G662" s="7">
        <f>-דשבורד!$F$5</f>
        <v>-20000</v>
      </c>
      <c r="N662" s="26">
        <f t="shared" si="62"/>
        <v>10</v>
      </c>
      <c r="O662" s="26">
        <f t="shared" si="63"/>
        <v>2020</v>
      </c>
      <c r="P662" s="27" t="str">
        <f>VLOOKUP(N662,'קובץ עזר - לא לגעת'!$C$3:$D$14,2,0)</f>
        <v>אוקטובר</v>
      </c>
      <c r="Q662" s="27" t="str">
        <f t="shared" si="64"/>
        <v>אוקטובר_2020</v>
      </c>
    </row>
    <row r="663" spans="1:17" x14ac:dyDescent="0.3">
      <c r="A663" s="9">
        <v>661</v>
      </c>
      <c r="B663" s="6">
        <f t="shared" si="65"/>
        <v>44121</v>
      </c>
      <c r="C663" s="7">
        <f>SUMIF('תנועות בנק'!$A:$A,$B663,'תנועות בנק'!E:E)</f>
        <v>0</v>
      </c>
      <c r="D663" s="7">
        <f>SUMIF('תנועות בנק'!$A:$A,$B663,'תנועות בנק'!F:F)</f>
        <v>0</v>
      </c>
      <c r="E663" s="7">
        <f t="shared" si="60"/>
        <v>0</v>
      </c>
      <c r="F663" s="7">
        <f t="shared" si="61"/>
        <v>-58889</v>
      </c>
      <c r="G663" s="7">
        <f>-דשבורד!$F$5</f>
        <v>-20000</v>
      </c>
      <c r="N663" s="26">
        <f t="shared" si="62"/>
        <v>10</v>
      </c>
      <c r="O663" s="26">
        <f t="shared" si="63"/>
        <v>2020</v>
      </c>
      <c r="P663" s="27" t="str">
        <f>VLOOKUP(N663,'קובץ עזר - לא לגעת'!$C$3:$D$14,2,0)</f>
        <v>אוקטובר</v>
      </c>
      <c r="Q663" s="27" t="str">
        <f t="shared" si="64"/>
        <v>אוקטובר_2020</v>
      </c>
    </row>
    <row r="664" spans="1:17" x14ac:dyDescent="0.3">
      <c r="A664" s="9">
        <v>662</v>
      </c>
      <c r="B664" s="6">
        <f t="shared" si="65"/>
        <v>44122</v>
      </c>
      <c r="C664" s="7">
        <f>SUMIF('תנועות בנק'!$A:$A,$B664,'תנועות בנק'!E:E)</f>
        <v>0</v>
      </c>
      <c r="D664" s="7">
        <f>SUMIF('תנועות בנק'!$A:$A,$B664,'תנועות בנק'!F:F)</f>
        <v>0</v>
      </c>
      <c r="E664" s="7">
        <f t="shared" si="60"/>
        <v>0</v>
      </c>
      <c r="F664" s="7">
        <f t="shared" si="61"/>
        <v>-58889</v>
      </c>
      <c r="G664" s="7">
        <f>-דשבורד!$F$5</f>
        <v>-20000</v>
      </c>
      <c r="N664" s="26">
        <f t="shared" si="62"/>
        <v>10</v>
      </c>
      <c r="O664" s="26">
        <f t="shared" si="63"/>
        <v>2020</v>
      </c>
      <c r="P664" s="27" t="str">
        <f>VLOOKUP(N664,'קובץ עזר - לא לגעת'!$C$3:$D$14,2,0)</f>
        <v>אוקטובר</v>
      </c>
      <c r="Q664" s="27" t="str">
        <f t="shared" si="64"/>
        <v>אוקטובר_2020</v>
      </c>
    </row>
    <row r="665" spans="1:17" x14ac:dyDescent="0.3">
      <c r="A665" s="9">
        <v>663</v>
      </c>
      <c r="B665" s="6">
        <f t="shared" si="65"/>
        <v>44123</v>
      </c>
      <c r="C665" s="7">
        <f>SUMIF('תנועות בנק'!$A:$A,$B665,'תנועות בנק'!E:E)</f>
        <v>0</v>
      </c>
      <c r="D665" s="7">
        <f>SUMIF('תנועות בנק'!$A:$A,$B665,'תנועות בנק'!F:F)</f>
        <v>0</v>
      </c>
      <c r="E665" s="7">
        <f t="shared" si="60"/>
        <v>0</v>
      </c>
      <c r="F665" s="7">
        <f t="shared" si="61"/>
        <v>-58889</v>
      </c>
      <c r="G665" s="7">
        <f>-דשבורד!$F$5</f>
        <v>-20000</v>
      </c>
      <c r="N665" s="26">
        <f t="shared" si="62"/>
        <v>10</v>
      </c>
      <c r="O665" s="26">
        <f t="shared" si="63"/>
        <v>2020</v>
      </c>
      <c r="P665" s="27" t="str">
        <f>VLOOKUP(N665,'קובץ עזר - לא לגעת'!$C$3:$D$14,2,0)</f>
        <v>אוקטובר</v>
      </c>
      <c r="Q665" s="27" t="str">
        <f t="shared" si="64"/>
        <v>אוקטובר_2020</v>
      </c>
    </row>
    <row r="666" spans="1:17" x14ac:dyDescent="0.3">
      <c r="A666" s="9">
        <v>664</v>
      </c>
      <c r="B666" s="6">
        <f t="shared" si="65"/>
        <v>44124</v>
      </c>
      <c r="C666" s="7">
        <f>SUMIF('תנועות בנק'!$A:$A,$B666,'תנועות בנק'!E:E)</f>
        <v>0</v>
      </c>
      <c r="D666" s="7">
        <f>SUMIF('תנועות בנק'!$A:$A,$B666,'תנועות בנק'!F:F)</f>
        <v>0</v>
      </c>
      <c r="E666" s="7">
        <f t="shared" si="60"/>
        <v>0</v>
      </c>
      <c r="F666" s="7">
        <f t="shared" si="61"/>
        <v>-58889</v>
      </c>
      <c r="G666" s="7">
        <f>-דשבורד!$F$5</f>
        <v>-20000</v>
      </c>
      <c r="N666" s="26">
        <f t="shared" si="62"/>
        <v>10</v>
      </c>
      <c r="O666" s="26">
        <f t="shared" si="63"/>
        <v>2020</v>
      </c>
      <c r="P666" s="27" t="str">
        <f>VLOOKUP(N666,'קובץ עזר - לא לגעת'!$C$3:$D$14,2,0)</f>
        <v>אוקטובר</v>
      </c>
      <c r="Q666" s="27" t="str">
        <f t="shared" si="64"/>
        <v>אוקטובר_2020</v>
      </c>
    </row>
    <row r="667" spans="1:17" x14ac:dyDescent="0.3">
      <c r="A667" s="9">
        <v>665</v>
      </c>
      <c r="B667" s="6">
        <f t="shared" si="65"/>
        <v>44125</v>
      </c>
      <c r="C667" s="7">
        <f>SUMIF('תנועות בנק'!$A:$A,$B667,'תנועות בנק'!E:E)</f>
        <v>0</v>
      </c>
      <c r="D667" s="7">
        <f>SUMIF('תנועות בנק'!$A:$A,$B667,'תנועות בנק'!F:F)</f>
        <v>0</v>
      </c>
      <c r="E667" s="7">
        <f t="shared" si="60"/>
        <v>0</v>
      </c>
      <c r="F667" s="7">
        <f t="shared" si="61"/>
        <v>-58889</v>
      </c>
      <c r="G667" s="7">
        <f>-דשבורד!$F$5</f>
        <v>-20000</v>
      </c>
      <c r="N667" s="26">
        <f t="shared" si="62"/>
        <v>10</v>
      </c>
      <c r="O667" s="26">
        <f t="shared" si="63"/>
        <v>2020</v>
      </c>
      <c r="P667" s="27" t="str">
        <f>VLOOKUP(N667,'קובץ עזר - לא לגעת'!$C$3:$D$14,2,0)</f>
        <v>אוקטובר</v>
      </c>
      <c r="Q667" s="27" t="str">
        <f t="shared" si="64"/>
        <v>אוקטובר_2020</v>
      </c>
    </row>
    <row r="668" spans="1:17" x14ac:dyDescent="0.3">
      <c r="A668" s="9">
        <v>666</v>
      </c>
      <c r="B668" s="6">
        <f t="shared" si="65"/>
        <v>44126</v>
      </c>
      <c r="C668" s="7">
        <f>SUMIF('תנועות בנק'!$A:$A,$B668,'תנועות בנק'!E:E)</f>
        <v>0</v>
      </c>
      <c r="D668" s="7">
        <f>SUMIF('תנועות בנק'!$A:$A,$B668,'תנועות בנק'!F:F)</f>
        <v>0</v>
      </c>
      <c r="E668" s="7">
        <f t="shared" si="60"/>
        <v>0</v>
      </c>
      <c r="F668" s="7">
        <f t="shared" si="61"/>
        <v>-58889</v>
      </c>
      <c r="G668" s="7">
        <f>-דשבורד!$F$5</f>
        <v>-20000</v>
      </c>
      <c r="N668" s="26">
        <f t="shared" si="62"/>
        <v>10</v>
      </c>
      <c r="O668" s="26">
        <f t="shared" si="63"/>
        <v>2020</v>
      </c>
      <c r="P668" s="27" t="str">
        <f>VLOOKUP(N668,'קובץ עזר - לא לגעת'!$C$3:$D$14,2,0)</f>
        <v>אוקטובר</v>
      </c>
      <c r="Q668" s="27" t="str">
        <f t="shared" si="64"/>
        <v>אוקטובר_2020</v>
      </c>
    </row>
    <row r="669" spans="1:17" x14ac:dyDescent="0.3">
      <c r="A669" s="9">
        <v>667</v>
      </c>
      <c r="B669" s="6">
        <f t="shared" si="65"/>
        <v>44127</v>
      </c>
      <c r="C669" s="7">
        <f>SUMIF('תנועות בנק'!$A:$A,$B669,'תנועות בנק'!E:E)</f>
        <v>0</v>
      </c>
      <c r="D669" s="7">
        <f>SUMIF('תנועות בנק'!$A:$A,$B669,'תנועות בנק'!F:F)</f>
        <v>0</v>
      </c>
      <c r="E669" s="7">
        <f t="shared" si="60"/>
        <v>0</v>
      </c>
      <c r="F669" s="7">
        <f t="shared" si="61"/>
        <v>-58889</v>
      </c>
      <c r="G669" s="7">
        <f>-דשבורד!$F$5</f>
        <v>-20000</v>
      </c>
      <c r="N669" s="26">
        <f t="shared" si="62"/>
        <v>10</v>
      </c>
      <c r="O669" s="26">
        <f t="shared" si="63"/>
        <v>2020</v>
      </c>
      <c r="P669" s="27" t="str">
        <f>VLOOKUP(N669,'קובץ עזר - לא לגעת'!$C$3:$D$14,2,0)</f>
        <v>אוקטובר</v>
      </c>
      <c r="Q669" s="27" t="str">
        <f t="shared" si="64"/>
        <v>אוקטובר_2020</v>
      </c>
    </row>
    <row r="670" spans="1:17" x14ac:dyDescent="0.3">
      <c r="A670" s="9">
        <v>668</v>
      </c>
      <c r="B670" s="6">
        <f t="shared" si="65"/>
        <v>44128</v>
      </c>
      <c r="C670" s="7">
        <f>SUMIF('תנועות בנק'!$A:$A,$B670,'תנועות בנק'!E:E)</f>
        <v>0</v>
      </c>
      <c r="D670" s="7">
        <f>SUMIF('תנועות בנק'!$A:$A,$B670,'תנועות בנק'!F:F)</f>
        <v>0</v>
      </c>
      <c r="E670" s="7">
        <f t="shared" si="60"/>
        <v>0</v>
      </c>
      <c r="F670" s="7">
        <f t="shared" si="61"/>
        <v>-58889</v>
      </c>
      <c r="G670" s="7">
        <f>-דשבורד!$F$5</f>
        <v>-20000</v>
      </c>
      <c r="N670" s="26">
        <f t="shared" si="62"/>
        <v>10</v>
      </c>
      <c r="O670" s="26">
        <f t="shared" si="63"/>
        <v>2020</v>
      </c>
      <c r="P670" s="27" t="str">
        <f>VLOOKUP(N670,'קובץ עזר - לא לגעת'!$C$3:$D$14,2,0)</f>
        <v>אוקטובר</v>
      </c>
      <c r="Q670" s="27" t="str">
        <f t="shared" si="64"/>
        <v>אוקטובר_2020</v>
      </c>
    </row>
    <row r="671" spans="1:17" x14ac:dyDescent="0.3">
      <c r="A671" s="9">
        <v>669</v>
      </c>
      <c r="B671" s="6">
        <f t="shared" si="65"/>
        <v>44129</v>
      </c>
      <c r="C671" s="7">
        <f>SUMIF('תנועות בנק'!$A:$A,$B671,'תנועות בנק'!E:E)</f>
        <v>0</v>
      </c>
      <c r="D671" s="7">
        <f>SUMIF('תנועות בנק'!$A:$A,$B671,'תנועות בנק'!F:F)</f>
        <v>0</v>
      </c>
      <c r="E671" s="7">
        <f t="shared" si="60"/>
        <v>0</v>
      </c>
      <c r="F671" s="7">
        <f t="shared" si="61"/>
        <v>-58889</v>
      </c>
      <c r="G671" s="7">
        <f>-דשבורד!$F$5</f>
        <v>-20000</v>
      </c>
      <c r="N671" s="26">
        <f t="shared" si="62"/>
        <v>10</v>
      </c>
      <c r="O671" s="26">
        <f t="shared" si="63"/>
        <v>2020</v>
      </c>
      <c r="P671" s="27" t="str">
        <f>VLOOKUP(N671,'קובץ עזר - לא לגעת'!$C$3:$D$14,2,0)</f>
        <v>אוקטובר</v>
      </c>
      <c r="Q671" s="27" t="str">
        <f t="shared" si="64"/>
        <v>אוקטובר_2020</v>
      </c>
    </row>
    <row r="672" spans="1:17" x14ac:dyDescent="0.3">
      <c r="A672" s="9">
        <v>670</v>
      </c>
      <c r="B672" s="6">
        <f t="shared" si="65"/>
        <v>44130</v>
      </c>
      <c r="C672" s="7">
        <f>SUMIF('תנועות בנק'!$A:$A,$B672,'תנועות בנק'!E:E)</f>
        <v>0</v>
      </c>
      <c r="D672" s="7">
        <f>SUMIF('תנועות בנק'!$A:$A,$B672,'תנועות בנק'!F:F)</f>
        <v>0</v>
      </c>
      <c r="E672" s="7">
        <f t="shared" si="60"/>
        <v>0</v>
      </c>
      <c r="F672" s="7">
        <f t="shared" si="61"/>
        <v>-58889</v>
      </c>
      <c r="G672" s="7">
        <f>-דשבורד!$F$5</f>
        <v>-20000</v>
      </c>
      <c r="N672" s="26">
        <f t="shared" si="62"/>
        <v>10</v>
      </c>
      <c r="O672" s="26">
        <f t="shared" si="63"/>
        <v>2020</v>
      </c>
      <c r="P672" s="27" t="str">
        <f>VLOOKUP(N672,'קובץ עזר - לא לגעת'!$C$3:$D$14,2,0)</f>
        <v>אוקטובר</v>
      </c>
      <c r="Q672" s="27" t="str">
        <f t="shared" si="64"/>
        <v>אוקטובר_2020</v>
      </c>
    </row>
    <row r="673" spans="1:17" x14ac:dyDescent="0.3">
      <c r="A673" s="9">
        <v>671</v>
      </c>
      <c r="B673" s="6">
        <f t="shared" si="65"/>
        <v>44131</v>
      </c>
      <c r="C673" s="7">
        <f>SUMIF('תנועות בנק'!$A:$A,$B673,'תנועות בנק'!E:E)</f>
        <v>0</v>
      </c>
      <c r="D673" s="7">
        <f>SUMIF('תנועות בנק'!$A:$A,$B673,'תנועות בנק'!F:F)</f>
        <v>0</v>
      </c>
      <c r="E673" s="7">
        <f t="shared" si="60"/>
        <v>0</v>
      </c>
      <c r="F673" s="7">
        <f t="shared" si="61"/>
        <v>-58889</v>
      </c>
      <c r="G673" s="7">
        <f>-דשבורד!$F$5</f>
        <v>-20000</v>
      </c>
      <c r="N673" s="26">
        <f t="shared" si="62"/>
        <v>10</v>
      </c>
      <c r="O673" s="26">
        <f t="shared" si="63"/>
        <v>2020</v>
      </c>
      <c r="P673" s="27" t="str">
        <f>VLOOKUP(N673,'קובץ עזר - לא לגעת'!$C$3:$D$14,2,0)</f>
        <v>אוקטובר</v>
      </c>
      <c r="Q673" s="27" t="str">
        <f t="shared" si="64"/>
        <v>אוקטובר_2020</v>
      </c>
    </row>
    <row r="674" spans="1:17" x14ac:dyDescent="0.3">
      <c r="A674" s="9">
        <v>672</v>
      </c>
      <c r="B674" s="6">
        <f t="shared" si="65"/>
        <v>44132</v>
      </c>
      <c r="C674" s="7">
        <f>SUMIF('תנועות בנק'!$A:$A,$B674,'תנועות בנק'!E:E)</f>
        <v>0</v>
      </c>
      <c r="D674" s="7">
        <f>SUMIF('תנועות בנק'!$A:$A,$B674,'תנועות בנק'!F:F)</f>
        <v>0</v>
      </c>
      <c r="E674" s="7">
        <f t="shared" si="60"/>
        <v>0</v>
      </c>
      <c r="F674" s="7">
        <f t="shared" si="61"/>
        <v>-58889</v>
      </c>
      <c r="G674" s="7">
        <f>-דשבורד!$F$5</f>
        <v>-20000</v>
      </c>
      <c r="N674" s="26">
        <f t="shared" si="62"/>
        <v>10</v>
      </c>
      <c r="O674" s="26">
        <f t="shared" si="63"/>
        <v>2020</v>
      </c>
      <c r="P674" s="27" t="str">
        <f>VLOOKUP(N674,'קובץ עזר - לא לגעת'!$C$3:$D$14,2,0)</f>
        <v>אוקטובר</v>
      </c>
      <c r="Q674" s="27" t="str">
        <f t="shared" si="64"/>
        <v>אוקטובר_2020</v>
      </c>
    </row>
    <row r="675" spans="1:17" x14ac:dyDescent="0.3">
      <c r="A675" s="9">
        <v>673</v>
      </c>
      <c r="B675" s="6">
        <f t="shared" si="65"/>
        <v>44133</v>
      </c>
      <c r="C675" s="7">
        <f>SUMIF('תנועות בנק'!$A:$A,$B675,'תנועות בנק'!E:E)</f>
        <v>0</v>
      </c>
      <c r="D675" s="7">
        <f>SUMIF('תנועות בנק'!$A:$A,$B675,'תנועות בנק'!F:F)</f>
        <v>0</v>
      </c>
      <c r="E675" s="7">
        <f t="shared" si="60"/>
        <v>0</v>
      </c>
      <c r="F675" s="7">
        <f t="shared" si="61"/>
        <v>-58889</v>
      </c>
      <c r="G675" s="7">
        <f>-דשבורד!$F$5</f>
        <v>-20000</v>
      </c>
      <c r="N675" s="26">
        <f t="shared" si="62"/>
        <v>10</v>
      </c>
      <c r="O675" s="26">
        <f t="shared" si="63"/>
        <v>2020</v>
      </c>
      <c r="P675" s="27" t="str">
        <f>VLOOKUP(N675,'קובץ עזר - לא לגעת'!$C$3:$D$14,2,0)</f>
        <v>אוקטובר</v>
      </c>
      <c r="Q675" s="27" t="str">
        <f t="shared" si="64"/>
        <v>אוקטובר_2020</v>
      </c>
    </row>
    <row r="676" spans="1:17" x14ac:dyDescent="0.3">
      <c r="A676" s="9">
        <v>674</v>
      </c>
      <c r="B676" s="6">
        <f t="shared" si="65"/>
        <v>44134</v>
      </c>
      <c r="C676" s="7">
        <f>SUMIF('תנועות בנק'!$A:$A,$B676,'תנועות בנק'!E:E)</f>
        <v>0</v>
      </c>
      <c r="D676" s="7">
        <f>SUMIF('תנועות בנק'!$A:$A,$B676,'תנועות בנק'!F:F)</f>
        <v>0</v>
      </c>
      <c r="E676" s="7">
        <f t="shared" si="60"/>
        <v>0</v>
      </c>
      <c r="F676" s="7">
        <f t="shared" si="61"/>
        <v>-58889</v>
      </c>
      <c r="G676" s="7">
        <f>-דשבורד!$F$5</f>
        <v>-20000</v>
      </c>
      <c r="N676" s="26">
        <f t="shared" si="62"/>
        <v>10</v>
      </c>
      <c r="O676" s="26">
        <f t="shared" si="63"/>
        <v>2020</v>
      </c>
      <c r="P676" s="27" t="str">
        <f>VLOOKUP(N676,'קובץ עזר - לא לגעת'!$C$3:$D$14,2,0)</f>
        <v>אוקטובר</v>
      </c>
      <c r="Q676" s="27" t="str">
        <f t="shared" si="64"/>
        <v>אוקטובר_2020</v>
      </c>
    </row>
    <row r="677" spans="1:17" x14ac:dyDescent="0.3">
      <c r="A677" s="9">
        <v>675</v>
      </c>
      <c r="B677" s="6">
        <f t="shared" si="65"/>
        <v>44135</v>
      </c>
      <c r="C677" s="7">
        <f>SUMIF('תנועות בנק'!$A:$A,$B677,'תנועות בנק'!E:E)</f>
        <v>0</v>
      </c>
      <c r="D677" s="7">
        <f>SUMIF('תנועות בנק'!$A:$A,$B677,'תנועות בנק'!F:F)</f>
        <v>0</v>
      </c>
      <c r="E677" s="7">
        <f t="shared" si="60"/>
        <v>0</v>
      </c>
      <c r="F677" s="7">
        <f t="shared" si="61"/>
        <v>-58889</v>
      </c>
      <c r="G677" s="7">
        <f>-דשבורד!$F$5</f>
        <v>-20000</v>
      </c>
      <c r="N677" s="26">
        <f t="shared" si="62"/>
        <v>10</v>
      </c>
      <c r="O677" s="26">
        <f t="shared" si="63"/>
        <v>2020</v>
      </c>
      <c r="P677" s="27" t="str">
        <f>VLOOKUP(N677,'קובץ עזר - לא לגעת'!$C$3:$D$14,2,0)</f>
        <v>אוקטובר</v>
      </c>
      <c r="Q677" s="27" t="str">
        <f t="shared" si="64"/>
        <v>אוקטובר_2020</v>
      </c>
    </row>
    <row r="678" spans="1:17" x14ac:dyDescent="0.3">
      <c r="A678" s="9">
        <v>676</v>
      </c>
      <c r="B678" s="6">
        <f t="shared" si="65"/>
        <v>44136</v>
      </c>
      <c r="C678" s="7">
        <f>SUMIF('תנועות בנק'!$A:$A,$B678,'תנועות בנק'!E:E)</f>
        <v>0</v>
      </c>
      <c r="D678" s="7">
        <f>SUMIF('תנועות בנק'!$A:$A,$B678,'תנועות בנק'!F:F)</f>
        <v>0</v>
      </c>
      <c r="E678" s="7">
        <f t="shared" si="60"/>
        <v>0</v>
      </c>
      <c r="F678" s="7">
        <f t="shared" si="61"/>
        <v>-58889</v>
      </c>
      <c r="G678" s="7">
        <f>-דשבורד!$F$5</f>
        <v>-20000</v>
      </c>
      <c r="N678" s="26">
        <f t="shared" si="62"/>
        <v>11</v>
      </c>
      <c r="O678" s="26">
        <f t="shared" si="63"/>
        <v>2020</v>
      </c>
      <c r="P678" s="27" t="str">
        <f>VLOOKUP(N678,'קובץ עזר - לא לגעת'!$C$3:$D$14,2,0)</f>
        <v>נובמבר</v>
      </c>
      <c r="Q678" s="27" t="str">
        <f t="shared" si="64"/>
        <v>נובמבר_2020</v>
      </c>
    </row>
    <row r="679" spans="1:17" x14ac:dyDescent="0.3">
      <c r="A679" s="9">
        <v>677</v>
      </c>
      <c r="B679" s="6">
        <f t="shared" si="65"/>
        <v>44137</v>
      </c>
      <c r="C679" s="7">
        <f>SUMIF('תנועות בנק'!$A:$A,$B679,'תנועות בנק'!E:E)</f>
        <v>0</v>
      </c>
      <c r="D679" s="7">
        <f>SUMIF('תנועות בנק'!$A:$A,$B679,'תנועות בנק'!F:F)</f>
        <v>0</v>
      </c>
      <c r="E679" s="7">
        <f t="shared" si="60"/>
        <v>0</v>
      </c>
      <c r="F679" s="7">
        <f t="shared" si="61"/>
        <v>-58889</v>
      </c>
      <c r="G679" s="7">
        <f>-דשבורד!$F$5</f>
        <v>-20000</v>
      </c>
      <c r="N679" s="26">
        <f t="shared" si="62"/>
        <v>11</v>
      </c>
      <c r="O679" s="26">
        <f t="shared" si="63"/>
        <v>2020</v>
      </c>
      <c r="P679" s="27" t="str">
        <f>VLOOKUP(N679,'קובץ עזר - לא לגעת'!$C$3:$D$14,2,0)</f>
        <v>נובמבר</v>
      </c>
      <c r="Q679" s="27" t="str">
        <f t="shared" si="64"/>
        <v>נובמבר_2020</v>
      </c>
    </row>
    <row r="680" spans="1:17" x14ac:dyDescent="0.3">
      <c r="A680" s="9">
        <v>678</v>
      </c>
      <c r="B680" s="6">
        <f t="shared" si="65"/>
        <v>44138</v>
      </c>
      <c r="C680" s="7">
        <f>SUMIF('תנועות בנק'!$A:$A,$B680,'תנועות בנק'!E:E)</f>
        <v>0</v>
      </c>
      <c r="D680" s="7">
        <f>SUMIF('תנועות בנק'!$A:$A,$B680,'תנועות בנק'!F:F)</f>
        <v>0</v>
      </c>
      <c r="E680" s="7">
        <f t="shared" si="60"/>
        <v>0</v>
      </c>
      <c r="F680" s="7">
        <f t="shared" si="61"/>
        <v>-58889</v>
      </c>
      <c r="G680" s="7">
        <f>-דשבורד!$F$5</f>
        <v>-20000</v>
      </c>
      <c r="N680" s="26">
        <f t="shared" si="62"/>
        <v>11</v>
      </c>
      <c r="O680" s="26">
        <f t="shared" si="63"/>
        <v>2020</v>
      </c>
      <c r="P680" s="27" t="str">
        <f>VLOOKUP(N680,'קובץ עזר - לא לגעת'!$C$3:$D$14,2,0)</f>
        <v>נובמבר</v>
      </c>
      <c r="Q680" s="27" t="str">
        <f t="shared" si="64"/>
        <v>נובמבר_2020</v>
      </c>
    </row>
    <row r="681" spans="1:17" x14ac:dyDescent="0.3">
      <c r="A681" s="9">
        <v>679</v>
      </c>
      <c r="B681" s="6">
        <f t="shared" si="65"/>
        <v>44139</v>
      </c>
      <c r="C681" s="7">
        <f>SUMIF('תנועות בנק'!$A:$A,$B681,'תנועות בנק'!E:E)</f>
        <v>0</v>
      </c>
      <c r="D681" s="7">
        <f>SUMIF('תנועות בנק'!$A:$A,$B681,'תנועות בנק'!F:F)</f>
        <v>0</v>
      </c>
      <c r="E681" s="7">
        <f t="shared" si="60"/>
        <v>0</v>
      </c>
      <c r="F681" s="7">
        <f t="shared" si="61"/>
        <v>-58889</v>
      </c>
      <c r="G681" s="7">
        <f>-דשבורד!$F$5</f>
        <v>-20000</v>
      </c>
      <c r="N681" s="26">
        <f t="shared" si="62"/>
        <v>11</v>
      </c>
      <c r="O681" s="26">
        <f t="shared" si="63"/>
        <v>2020</v>
      </c>
      <c r="P681" s="27" t="str">
        <f>VLOOKUP(N681,'קובץ עזר - לא לגעת'!$C$3:$D$14,2,0)</f>
        <v>נובמבר</v>
      </c>
      <c r="Q681" s="27" t="str">
        <f t="shared" si="64"/>
        <v>נובמבר_2020</v>
      </c>
    </row>
    <row r="682" spans="1:17" x14ac:dyDescent="0.3">
      <c r="A682" s="9">
        <v>680</v>
      </c>
      <c r="B682" s="6">
        <f t="shared" si="65"/>
        <v>44140</v>
      </c>
      <c r="C682" s="7">
        <f>SUMIF('תנועות בנק'!$A:$A,$B682,'תנועות בנק'!E:E)</f>
        <v>0</v>
      </c>
      <c r="D682" s="7">
        <f>SUMIF('תנועות בנק'!$A:$A,$B682,'תנועות בנק'!F:F)</f>
        <v>0</v>
      </c>
      <c r="E682" s="7">
        <f t="shared" si="60"/>
        <v>0</v>
      </c>
      <c r="F682" s="7">
        <f t="shared" si="61"/>
        <v>-58889</v>
      </c>
      <c r="G682" s="7">
        <f>-דשבורד!$F$5</f>
        <v>-20000</v>
      </c>
      <c r="N682" s="26">
        <f t="shared" si="62"/>
        <v>11</v>
      </c>
      <c r="O682" s="26">
        <f t="shared" si="63"/>
        <v>2020</v>
      </c>
      <c r="P682" s="27" t="str">
        <f>VLOOKUP(N682,'קובץ עזר - לא לגעת'!$C$3:$D$14,2,0)</f>
        <v>נובמבר</v>
      </c>
      <c r="Q682" s="27" t="str">
        <f t="shared" si="64"/>
        <v>נובמבר_2020</v>
      </c>
    </row>
    <row r="683" spans="1:17" x14ac:dyDescent="0.3">
      <c r="A683" s="9">
        <v>681</v>
      </c>
      <c r="B683" s="6">
        <f t="shared" si="65"/>
        <v>44141</v>
      </c>
      <c r="C683" s="7">
        <f>SUMIF('תנועות בנק'!$A:$A,$B683,'תנועות בנק'!E:E)</f>
        <v>0</v>
      </c>
      <c r="D683" s="7">
        <f>SUMIF('תנועות בנק'!$A:$A,$B683,'תנועות בנק'!F:F)</f>
        <v>0</v>
      </c>
      <c r="E683" s="7">
        <f t="shared" si="60"/>
        <v>0</v>
      </c>
      <c r="F683" s="7">
        <f t="shared" si="61"/>
        <v>-58889</v>
      </c>
      <c r="G683" s="7">
        <f>-דשבורד!$F$5</f>
        <v>-20000</v>
      </c>
      <c r="N683" s="26">
        <f t="shared" si="62"/>
        <v>11</v>
      </c>
      <c r="O683" s="26">
        <f t="shared" si="63"/>
        <v>2020</v>
      </c>
      <c r="P683" s="27" t="str">
        <f>VLOOKUP(N683,'קובץ עזר - לא לגעת'!$C$3:$D$14,2,0)</f>
        <v>נובמבר</v>
      </c>
      <c r="Q683" s="27" t="str">
        <f t="shared" si="64"/>
        <v>נובמבר_2020</v>
      </c>
    </row>
    <row r="684" spans="1:17" x14ac:dyDescent="0.3">
      <c r="A684" s="9">
        <v>682</v>
      </c>
      <c r="B684" s="6">
        <f t="shared" si="65"/>
        <v>44142</v>
      </c>
      <c r="C684" s="7">
        <f>SUMIF('תנועות בנק'!$A:$A,$B684,'תנועות בנק'!E:E)</f>
        <v>0</v>
      </c>
      <c r="D684" s="7">
        <f>SUMIF('תנועות בנק'!$A:$A,$B684,'תנועות בנק'!F:F)</f>
        <v>0</v>
      </c>
      <c r="E684" s="7">
        <f t="shared" si="60"/>
        <v>0</v>
      </c>
      <c r="F684" s="7">
        <f t="shared" si="61"/>
        <v>-58889</v>
      </c>
      <c r="G684" s="7">
        <f>-דשבורד!$F$5</f>
        <v>-20000</v>
      </c>
      <c r="N684" s="26">
        <f t="shared" si="62"/>
        <v>11</v>
      </c>
      <c r="O684" s="26">
        <f t="shared" si="63"/>
        <v>2020</v>
      </c>
      <c r="P684" s="27" t="str">
        <f>VLOOKUP(N684,'קובץ עזר - לא לגעת'!$C$3:$D$14,2,0)</f>
        <v>נובמבר</v>
      </c>
      <c r="Q684" s="27" t="str">
        <f t="shared" si="64"/>
        <v>נובמבר_2020</v>
      </c>
    </row>
    <row r="685" spans="1:17" x14ac:dyDescent="0.3">
      <c r="A685" s="9">
        <v>683</v>
      </c>
      <c r="B685" s="6">
        <f t="shared" si="65"/>
        <v>44143</v>
      </c>
      <c r="C685" s="7">
        <f>SUMIF('תנועות בנק'!$A:$A,$B685,'תנועות בנק'!E:E)</f>
        <v>0</v>
      </c>
      <c r="D685" s="7">
        <f>SUMIF('תנועות בנק'!$A:$A,$B685,'תנועות בנק'!F:F)</f>
        <v>0</v>
      </c>
      <c r="E685" s="7">
        <f t="shared" si="60"/>
        <v>0</v>
      </c>
      <c r="F685" s="7">
        <f t="shared" si="61"/>
        <v>-58889</v>
      </c>
      <c r="G685" s="7">
        <f>-דשבורד!$F$5</f>
        <v>-20000</v>
      </c>
      <c r="N685" s="26">
        <f t="shared" si="62"/>
        <v>11</v>
      </c>
      <c r="O685" s="26">
        <f t="shared" si="63"/>
        <v>2020</v>
      </c>
      <c r="P685" s="27" t="str">
        <f>VLOOKUP(N685,'קובץ עזר - לא לגעת'!$C$3:$D$14,2,0)</f>
        <v>נובמבר</v>
      </c>
      <c r="Q685" s="27" t="str">
        <f t="shared" si="64"/>
        <v>נובמבר_2020</v>
      </c>
    </row>
    <row r="686" spans="1:17" x14ac:dyDescent="0.3">
      <c r="A686" s="9">
        <v>684</v>
      </c>
      <c r="B686" s="6">
        <f t="shared" si="65"/>
        <v>44144</v>
      </c>
      <c r="C686" s="7">
        <f>SUMIF('תנועות בנק'!$A:$A,$B686,'תנועות בנק'!E:E)</f>
        <v>0</v>
      </c>
      <c r="D686" s="7">
        <f>SUMIF('תנועות בנק'!$A:$A,$B686,'תנועות בנק'!F:F)</f>
        <v>0</v>
      </c>
      <c r="E686" s="7">
        <f t="shared" si="60"/>
        <v>0</v>
      </c>
      <c r="F686" s="7">
        <f t="shared" si="61"/>
        <v>-58889</v>
      </c>
      <c r="G686" s="7">
        <f>-דשבורד!$F$5</f>
        <v>-20000</v>
      </c>
      <c r="N686" s="26">
        <f t="shared" si="62"/>
        <v>11</v>
      </c>
      <c r="O686" s="26">
        <f t="shared" si="63"/>
        <v>2020</v>
      </c>
      <c r="P686" s="27" t="str">
        <f>VLOOKUP(N686,'קובץ עזר - לא לגעת'!$C$3:$D$14,2,0)</f>
        <v>נובמבר</v>
      </c>
      <c r="Q686" s="27" t="str">
        <f t="shared" si="64"/>
        <v>נובמבר_2020</v>
      </c>
    </row>
    <row r="687" spans="1:17" x14ac:dyDescent="0.3">
      <c r="A687" s="9">
        <v>685</v>
      </c>
      <c r="B687" s="6">
        <f t="shared" si="65"/>
        <v>44145</v>
      </c>
      <c r="C687" s="7">
        <f>SUMIF('תנועות בנק'!$A:$A,$B687,'תנועות בנק'!E:E)</f>
        <v>0</v>
      </c>
      <c r="D687" s="7">
        <f>SUMIF('תנועות בנק'!$A:$A,$B687,'תנועות בנק'!F:F)</f>
        <v>0</v>
      </c>
      <c r="E687" s="7">
        <f t="shared" si="60"/>
        <v>0</v>
      </c>
      <c r="F687" s="7">
        <f t="shared" si="61"/>
        <v>-58889</v>
      </c>
      <c r="G687" s="7">
        <f>-דשבורד!$F$5</f>
        <v>-20000</v>
      </c>
      <c r="N687" s="26">
        <f t="shared" si="62"/>
        <v>11</v>
      </c>
      <c r="O687" s="26">
        <f t="shared" si="63"/>
        <v>2020</v>
      </c>
      <c r="P687" s="27" t="str">
        <f>VLOOKUP(N687,'קובץ עזר - לא לגעת'!$C$3:$D$14,2,0)</f>
        <v>נובמבר</v>
      </c>
      <c r="Q687" s="27" t="str">
        <f t="shared" si="64"/>
        <v>נובמבר_2020</v>
      </c>
    </row>
    <row r="688" spans="1:17" x14ac:dyDescent="0.3">
      <c r="A688" s="9">
        <v>686</v>
      </c>
      <c r="B688" s="6">
        <f t="shared" si="65"/>
        <v>44146</v>
      </c>
      <c r="C688" s="7">
        <f>SUMIF('תנועות בנק'!$A:$A,$B688,'תנועות בנק'!E:E)</f>
        <v>0</v>
      </c>
      <c r="D688" s="7">
        <f>SUMIF('תנועות בנק'!$A:$A,$B688,'תנועות בנק'!F:F)</f>
        <v>0</v>
      </c>
      <c r="E688" s="7">
        <f t="shared" si="60"/>
        <v>0</v>
      </c>
      <c r="F688" s="7">
        <f t="shared" si="61"/>
        <v>-58889</v>
      </c>
      <c r="G688" s="7">
        <f>-דשבורד!$F$5</f>
        <v>-20000</v>
      </c>
      <c r="N688" s="26">
        <f t="shared" si="62"/>
        <v>11</v>
      </c>
      <c r="O688" s="26">
        <f t="shared" si="63"/>
        <v>2020</v>
      </c>
      <c r="P688" s="27" t="str">
        <f>VLOOKUP(N688,'קובץ עזר - לא לגעת'!$C$3:$D$14,2,0)</f>
        <v>נובמבר</v>
      </c>
      <c r="Q688" s="27" t="str">
        <f t="shared" si="64"/>
        <v>נובמבר_2020</v>
      </c>
    </row>
    <row r="689" spans="1:17" x14ac:dyDescent="0.3">
      <c r="A689" s="9">
        <v>687</v>
      </c>
      <c r="B689" s="6">
        <f t="shared" si="65"/>
        <v>44147</v>
      </c>
      <c r="C689" s="7">
        <f>SUMIF('תנועות בנק'!$A:$A,$B689,'תנועות בנק'!E:E)</f>
        <v>0</v>
      </c>
      <c r="D689" s="7">
        <f>SUMIF('תנועות בנק'!$A:$A,$B689,'תנועות בנק'!F:F)</f>
        <v>0</v>
      </c>
      <c r="E689" s="7">
        <f t="shared" si="60"/>
        <v>0</v>
      </c>
      <c r="F689" s="7">
        <f t="shared" si="61"/>
        <v>-58889</v>
      </c>
      <c r="G689" s="7">
        <f>-דשבורד!$F$5</f>
        <v>-20000</v>
      </c>
      <c r="N689" s="26">
        <f t="shared" si="62"/>
        <v>11</v>
      </c>
      <c r="O689" s="26">
        <f t="shared" si="63"/>
        <v>2020</v>
      </c>
      <c r="P689" s="27" t="str">
        <f>VLOOKUP(N689,'קובץ עזר - לא לגעת'!$C$3:$D$14,2,0)</f>
        <v>נובמבר</v>
      </c>
      <c r="Q689" s="27" t="str">
        <f t="shared" si="64"/>
        <v>נובמבר_2020</v>
      </c>
    </row>
    <row r="690" spans="1:17" x14ac:dyDescent="0.3">
      <c r="A690" s="9">
        <v>688</v>
      </c>
      <c r="B690" s="6">
        <f t="shared" si="65"/>
        <v>44148</v>
      </c>
      <c r="C690" s="7">
        <f>SUMIF('תנועות בנק'!$A:$A,$B690,'תנועות בנק'!E:E)</f>
        <v>0</v>
      </c>
      <c r="D690" s="7">
        <f>SUMIF('תנועות בנק'!$A:$A,$B690,'תנועות בנק'!F:F)</f>
        <v>0</v>
      </c>
      <c r="E690" s="7">
        <f t="shared" si="60"/>
        <v>0</v>
      </c>
      <c r="F690" s="7">
        <f t="shared" si="61"/>
        <v>-58889</v>
      </c>
      <c r="G690" s="7">
        <f>-דשבורד!$F$5</f>
        <v>-20000</v>
      </c>
      <c r="N690" s="26">
        <f t="shared" si="62"/>
        <v>11</v>
      </c>
      <c r="O690" s="26">
        <f t="shared" si="63"/>
        <v>2020</v>
      </c>
      <c r="P690" s="27" t="str">
        <f>VLOOKUP(N690,'קובץ עזר - לא לגעת'!$C$3:$D$14,2,0)</f>
        <v>נובמבר</v>
      </c>
      <c r="Q690" s="27" t="str">
        <f t="shared" si="64"/>
        <v>נובמבר_2020</v>
      </c>
    </row>
    <row r="691" spans="1:17" x14ac:dyDescent="0.3">
      <c r="A691" s="9">
        <v>689</v>
      </c>
      <c r="B691" s="6">
        <f t="shared" si="65"/>
        <v>44149</v>
      </c>
      <c r="C691" s="7">
        <f>SUMIF('תנועות בנק'!$A:$A,$B691,'תנועות בנק'!E:E)</f>
        <v>0</v>
      </c>
      <c r="D691" s="7">
        <f>SUMIF('תנועות בנק'!$A:$A,$B691,'תנועות בנק'!F:F)</f>
        <v>0</v>
      </c>
      <c r="E691" s="7">
        <f t="shared" si="60"/>
        <v>0</v>
      </c>
      <c r="F691" s="7">
        <f t="shared" si="61"/>
        <v>-58889</v>
      </c>
      <c r="G691" s="7">
        <f>-דשבורד!$F$5</f>
        <v>-20000</v>
      </c>
      <c r="N691" s="26">
        <f t="shared" si="62"/>
        <v>11</v>
      </c>
      <c r="O691" s="26">
        <f t="shared" si="63"/>
        <v>2020</v>
      </c>
      <c r="P691" s="27" t="str">
        <f>VLOOKUP(N691,'קובץ עזר - לא לגעת'!$C$3:$D$14,2,0)</f>
        <v>נובמבר</v>
      </c>
      <c r="Q691" s="27" t="str">
        <f t="shared" si="64"/>
        <v>נובמבר_2020</v>
      </c>
    </row>
    <row r="692" spans="1:17" x14ac:dyDescent="0.3">
      <c r="A692" s="9">
        <v>690</v>
      </c>
      <c r="B692" s="6">
        <f t="shared" si="65"/>
        <v>44150</v>
      </c>
      <c r="C692" s="7">
        <f>SUMIF('תנועות בנק'!$A:$A,$B692,'תנועות בנק'!E:E)</f>
        <v>0</v>
      </c>
      <c r="D692" s="7">
        <f>SUMIF('תנועות בנק'!$A:$A,$B692,'תנועות בנק'!F:F)</f>
        <v>0</v>
      </c>
      <c r="E692" s="7">
        <f t="shared" si="60"/>
        <v>0</v>
      </c>
      <c r="F692" s="7">
        <f t="shared" si="61"/>
        <v>-58889</v>
      </c>
      <c r="G692" s="7">
        <f>-דשבורד!$F$5</f>
        <v>-20000</v>
      </c>
      <c r="N692" s="26">
        <f t="shared" si="62"/>
        <v>11</v>
      </c>
      <c r="O692" s="26">
        <f t="shared" si="63"/>
        <v>2020</v>
      </c>
      <c r="P692" s="27" t="str">
        <f>VLOOKUP(N692,'קובץ עזר - לא לגעת'!$C$3:$D$14,2,0)</f>
        <v>נובמבר</v>
      </c>
      <c r="Q692" s="27" t="str">
        <f t="shared" si="64"/>
        <v>נובמבר_2020</v>
      </c>
    </row>
    <row r="693" spans="1:17" x14ac:dyDescent="0.3">
      <c r="A693" s="9">
        <v>691</v>
      </c>
      <c r="B693" s="6">
        <f t="shared" si="65"/>
        <v>44151</v>
      </c>
      <c r="C693" s="7">
        <f>SUMIF('תנועות בנק'!$A:$A,$B693,'תנועות בנק'!E:E)</f>
        <v>0</v>
      </c>
      <c r="D693" s="7">
        <f>SUMIF('תנועות בנק'!$A:$A,$B693,'תנועות בנק'!F:F)</f>
        <v>0</v>
      </c>
      <c r="E693" s="7">
        <f t="shared" si="60"/>
        <v>0</v>
      </c>
      <c r="F693" s="7">
        <f t="shared" si="61"/>
        <v>-58889</v>
      </c>
      <c r="G693" s="7">
        <f>-דשבורד!$F$5</f>
        <v>-20000</v>
      </c>
      <c r="N693" s="26">
        <f t="shared" si="62"/>
        <v>11</v>
      </c>
      <c r="O693" s="26">
        <f t="shared" si="63"/>
        <v>2020</v>
      </c>
      <c r="P693" s="27" t="str">
        <f>VLOOKUP(N693,'קובץ עזר - לא לגעת'!$C$3:$D$14,2,0)</f>
        <v>נובמבר</v>
      </c>
      <c r="Q693" s="27" t="str">
        <f t="shared" si="64"/>
        <v>נובמבר_2020</v>
      </c>
    </row>
    <row r="694" spans="1:17" x14ac:dyDescent="0.3">
      <c r="A694" s="9">
        <v>692</v>
      </c>
      <c r="B694" s="6">
        <f t="shared" si="65"/>
        <v>44152</v>
      </c>
      <c r="C694" s="7">
        <f>SUMIF('תנועות בנק'!$A:$A,$B694,'תנועות בנק'!E:E)</f>
        <v>0</v>
      </c>
      <c r="D694" s="7">
        <f>SUMIF('תנועות בנק'!$A:$A,$B694,'תנועות בנק'!F:F)</f>
        <v>0</v>
      </c>
      <c r="E694" s="7">
        <f t="shared" si="60"/>
        <v>0</v>
      </c>
      <c r="F694" s="7">
        <f t="shared" si="61"/>
        <v>-58889</v>
      </c>
      <c r="G694" s="7">
        <f>-דשבורד!$F$5</f>
        <v>-20000</v>
      </c>
      <c r="N694" s="26">
        <f t="shared" si="62"/>
        <v>11</v>
      </c>
      <c r="O694" s="26">
        <f t="shared" si="63"/>
        <v>2020</v>
      </c>
      <c r="P694" s="27" t="str">
        <f>VLOOKUP(N694,'קובץ עזר - לא לגעת'!$C$3:$D$14,2,0)</f>
        <v>נובמבר</v>
      </c>
      <c r="Q694" s="27" t="str">
        <f t="shared" si="64"/>
        <v>נובמבר_2020</v>
      </c>
    </row>
    <row r="695" spans="1:17" x14ac:dyDescent="0.3">
      <c r="A695" s="9">
        <v>693</v>
      </c>
      <c r="B695" s="6">
        <f t="shared" si="65"/>
        <v>44153</v>
      </c>
      <c r="C695" s="7">
        <f>SUMIF('תנועות בנק'!$A:$A,$B695,'תנועות בנק'!E:E)</f>
        <v>0</v>
      </c>
      <c r="D695" s="7">
        <f>SUMIF('תנועות בנק'!$A:$A,$B695,'תנועות בנק'!F:F)</f>
        <v>0</v>
      </c>
      <c r="E695" s="7">
        <f t="shared" si="60"/>
        <v>0</v>
      </c>
      <c r="F695" s="7">
        <f t="shared" si="61"/>
        <v>-58889</v>
      </c>
      <c r="G695" s="7">
        <f>-דשבורד!$F$5</f>
        <v>-20000</v>
      </c>
      <c r="N695" s="26">
        <f t="shared" si="62"/>
        <v>11</v>
      </c>
      <c r="O695" s="26">
        <f t="shared" si="63"/>
        <v>2020</v>
      </c>
      <c r="P695" s="27" t="str">
        <f>VLOOKUP(N695,'קובץ עזר - לא לגעת'!$C$3:$D$14,2,0)</f>
        <v>נובמבר</v>
      </c>
      <c r="Q695" s="27" t="str">
        <f t="shared" si="64"/>
        <v>נובמבר_2020</v>
      </c>
    </row>
    <row r="696" spans="1:17" x14ac:dyDescent="0.3">
      <c r="A696" s="9">
        <v>694</v>
      </c>
      <c r="B696" s="6">
        <f t="shared" si="65"/>
        <v>44154</v>
      </c>
      <c r="C696" s="7">
        <f>SUMIF('תנועות בנק'!$A:$A,$B696,'תנועות בנק'!E:E)</f>
        <v>0</v>
      </c>
      <c r="D696" s="7">
        <f>SUMIF('תנועות בנק'!$A:$A,$B696,'תנועות בנק'!F:F)</f>
        <v>0</v>
      </c>
      <c r="E696" s="7">
        <f t="shared" si="60"/>
        <v>0</v>
      </c>
      <c r="F696" s="7">
        <f t="shared" si="61"/>
        <v>-58889</v>
      </c>
      <c r="G696" s="7">
        <f>-דשבורד!$F$5</f>
        <v>-20000</v>
      </c>
      <c r="N696" s="26">
        <f t="shared" si="62"/>
        <v>11</v>
      </c>
      <c r="O696" s="26">
        <f t="shared" si="63"/>
        <v>2020</v>
      </c>
      <c r="P696" s="27" t="str">
        <f>VLOOKUP(N696,'קובץ עזר - לא לגעת'!$C$3:$D$14,2,0)</f>
        <v>נובמבר</v>
      </c>
      <c r="Q696" s="27" t="str">
        <f t="shared" si="64"/>
        <v>נובמבר_2020</v>
      </c>
    </row>
    <row r="697" spans="1:17" x14ac:dyDescent="0.3">
      <c r="A697" s="9">
        <v>695</v>
      </c>
      <c r="B697" s="6">
        <f t="shared" si="65"/>
        <v>44155</v>
      </c>
      <c r="C697" s="7">
        <f>SUMIF('תנועות בנק'!$A:$A,$B697,'תנועות בנק'!E:E)</f>
        <v>0</v>
      </c>
      <c r="D697" s="7">
        <f>SUMIF('תנועות בנק'!$A:$A,$B697,'תנועות בנק'!F:F)</f>
        <v>0</v>
      </c>
      <c r="E697" s="7">
        <f t="shared" si="60"/>
        <v>0</v>
      </c>
      <c r="F697" s="7">
        <f t="shared" si="61"/>
        <v>-58889</v>
      </c>
      <c r="G697" s="7">
        <f>-דשבורד!$F$5</f>
        <v>-20000</v>
      </c>
      <c r="N697" s="26">
        <f t="shared" si="62"/>
        <v>11</v>
      </c>
      <c r="O697" s="26">
        <f t="shared" si="63"/>
        <v>2020</v>
      </c>
      <c r="P697" s="27" t="str">
        <f>VLOOKUP(N697,'קובץ עזר - לא לגעת'!$C$3:$D$14,2,0)</f>
        <v>נובמבר</v>
      </c>
      <c r="Q697" s="27" t="str">
        <f t="shared" si="64"/>
        <v>נובמבר_2020</v>
      </c>
    </row>
    <row r="698" spans="1:17" x14ac:dyDescent="0.3">
      <c r="A698" s="9">
        <v>696</v>
      </c>
      <c r="B698" s="6">
        <f t="shared" si="65"/>
        <v>44156</v>
      </c>
      <c r="C698" s="7">
        <f>SUMIF('תנועות בנק'!$A:$A,$B698,'תנועות בנק'!E:E)</f>
        <v>0</v>
      </c>
      <c r="D698" s="7">
        <f>SUMIF('תנועות בנק'!$A:$A,$B698,'תנועות בנק'!F:F)</f>
        <v>0</v>
      </c>
      <c r="E698" s="7">
        <f t="shared" si="60"/>
        <v>0</v>
      </c>
      <c r="F698" s="7">
        <f t="shared" si="61"/>
        <v>-58889</v>
      </c>
      <c r="G698" s="7">
        <f>-דשבורד!$F$5</f>
        <v>-20000</v>
      </c>
      <c r="N698" s="26">
        <f t="shared" si="62"/>
        <v>11</v>
      </c>
      <c r="O698" s="26">
        <f t="shared" si="63"/>
        <v>2020</v>
      </c>
      <c r="P698" s="27" t="str">
        <f>VLOOKUP(N698,'קובץ עזר - לא לגעת'!$C$3:$D$14,2,0)</f>
        <v>נובמבר</v>
      </c>
      <c r="Q698" s="27" t="str">
        <f t="shared" si="64"/>
        <v>נובמבר_2020</v>
      </c>
    </row>
    <row r="699" spans="1:17" x14ac:dyDescent="0.3">
      <c r="A699" s="9">
        <v>697</v>
      </c>
      <c r="B699" s="6">
        <f t="shared" si="65"/>
        <v>44157</v>
      </c>
      <c r="C699" s="7">
        <f>SUMIF('תנועות בנק'!$A:$A,$B699,'תנועות בנק'!E:E)</f>
        <v>0</v>
      </c>
      <c r="D699" s="7">
        <f>SUMIF('תנועות בנק'!$A:$A,$B699,'תנועות בנק'!F:F)</f>
        <v>0</v>
      </c>
      <c r="E699" s="7">
        <f t="shared" si="60"/>
        <v>0</v>
      </c>
      <c r="F699" s="7">
        <f t="shared" si="61"/>
        <v>-58889</v>
      </c>
      <c r="G699" s="7">
        <f>-דשבורד!$F$5</f>
        <v>-20000</v>
      </c>
      <c r="N699" s="26">
        <f t="shared" si="62"/>
        <v>11</v>
      </c>
      <c r="O699" s="26">
        <f t="shared" si="63"/>
        <v>2020</v>
      </c>
      <c r="P699" s="27" t="str">
        <f>VLOOKUP(N699,'קובץ עזר - לא לגעת'!$C$3:$D$14,2,0)</f>
        <v>נובמבר</v>
      </c>
      <c r="Q699" s="27" t="str">
        <f t="shared" si="64"/>
        <v>נובמבר_2020</v>
      </c>
    </row>
    <row r="700" spans="1:17" x14ac:dyDescent="0.3">
      <c r="A700" s="9">
        <v>698</v>
      </c>
      <c r="B700" s="6">
        <f t="shared" si="65"/>
        <v>44158</v>
      </c>
      <c r="C700" s="7">
        <f>SUMIF('תנועות בנק'!$A:$A,$B700,'תנועות בנק'!E:E)</f>
        <v>0</v>
      </c>
      <c r="D700" s="7">
        <f>SUMIF('תנועות בנק'!$A:$A,$B700,'תנועות בנק'!F:F)</f>
        <v>0</v>
      </c>
      <c r="E700" s="7">
        <f t="shared" si="60"/>
        <v>0</v>
      </c>
      <c r="F700" s="7">
        <f t="shared" si="61"/>
        <v>-58889</v>
      </c>
      <c r="G700" s="7">
        <f>-דשבורד!$F$5</f>
        <v>-20000</v>
      </c>
      <c r="N700" s="26">
        <f t="shared" si="62"/>
        <v>11</v>
      </c>
      <c r="O700" s="26">
        <f t="shared" si="63"/>
        <v>2020</v>
      </c>
      <c r="P700" s="27" t="str">
        <f>VLOOKUP(N700,'קובץ עזר - לא לגעת'!$C$3:$D$14,2,0)</f>
        <v>נובמבר</v>
      </c>
      <c r="Q700" s="27" t="str">
        <f t="shared" si="64"/>
        <v>נובמבר_2020</v>
      </c>
    </row>
    <row r="701" spans="1:17" x14ac:dyDescent="0.3">
      <c r="A701" s="9">
        <v>699</v>
      </c>
      <c r="B701" s="6">
        <f t="shared" si="65"/>
        <v>44159</v>
      </c>
      <c r="C701" s="7">
        <f>SUMIF('תנועות בנק'!$A:$A,$B701,'תנועות בנק'!E:E)</f>
        <v>0</v>
      </c>
      <c r="D701" s="7">
        <f>SUMIF('תנועות בנק'!$A:$A,$B701,'תנועות בנק'!F:F)</f>
        <v>0</v>
      </c>
      <c r="E701" s="7">
        <f t="shared" si="60"/>
        <v>0</v>
      </c>
      <c r="F701" s="7">
        <f t="shared" si="61"/>
        <v>-58889</v>
      </c>
      <c r="G701" s="7">
        <f>-דשבורד!$F$5</f>
        <v>-20000</v>
      </c>
      <c r="N701" s="26">
        <f t="shared" si="62"/>
        <v>11</v>
      </c>
      <c r="O701" s="26">
        <f t="shared" si="63"/>
        <v>2020</v>
      </c>
      <c r="P701" s="27" t="str">
        <f>VLOOKUP(N701,'קובץ עזר - לא לגעת'!$C$3:$D$14,2,0)</f>
        <v>נובמבר</v>
      </c>
      <c r="Q701" s="27" t="str">
        <f t="shared" si="64"/>
        <v>נובמבר_2020</v>
      </c>
    </row>
    <row r="702" spans="1:17" x14ac:dyDescent="0.3">
      <c r="A702" s="9">
        <v>700</v>
      </c>
      <c r="B702" s="6">
        <f t="shared" si="65"/>
        <v>44160</v>
      </c>
      <c r="C702" s="7">
        <f>SUMIF('תנועות בנק'!$A:$A,$B702,'תנועות בנק'!E:E)</f>
        <v>0</v>
      </c>
      <c r="D702" s="7">
        <f>SUMIF('תנועות בנק'!$A:$A,$B702,'תנועות בנק'!F:F)</f>
        <v>0</v>
      </c>
      <c r="E702" s="7">
        <f t="shared" si="60"/>
        <v>0</v>
      </c>
      <c r="F702" s="7">
        <f t="shared" si="61"/>
        <v>-58889</v>
      </c>
      <c r="G702" s="7">
        <f>-דשבורד!$F$5</f>
        <v>-20000</v>
      </c>
      <c r="N702" s="26">
        <f t="shared" si="62"/>
        <v>11</v>
      </c>
      <c r="O702" s="26">
        <f t="shared" si="63"/>
        <v>2020</v>
      </c>
      <c r="P702" s="27" t="str">
        <f>VLOOKUP(N702,'קובץ עזר - לא לגעת'!$C$3:$D$14,2,0)</f>
        <v>נובמבר</v>
      </c>
      <c r="Q702" s="27" t="str">
        <f t="shared" si="64"/>
        <v>נובמבר_2020</v>
      </c>
    </row>
    <row r="703" spans="1:17" x14ac:dyDescent="0.3">
      <c r="A703" s="9">
        <v>701</v>
      </c>
      <c r="B703" s="6">
        <f t="shared" si="65"/>
        <v>44161</v>
      </c>
      <c r="C703" s="7">
        <f>SUMIF('תנועות בנק'!$A:$A,$B703,'תנועות בנק'!E:E)</f>
        <v>0</v>
      </c>
      <c r="D703" s="7">
        <f>SUMIF('תנועות בנק'!$A:$A,$B703,'תנועות בנק'!F:F)</f>
        <v>0</v>
      </c>
      <c r="E703" s="7">
        <f t="shared" si="60"/>
        <v>0</v>
      </c>
      <c r="F703" s="7">
        <f t="shared" si="61"/>
        <v>-58889</v>
      </c>
      <c r="G703" s="7">
        <f>-דשבורד!$F$5</f>
        <v>-20000</v>
      </c>
      <c r="N703" s="26">
        <f t="shared" si="62"/>
        <v>11</v>
      </c>
      <c r="O703" s="26">
        <f t="shared" si="63"/>
        <v>2020</v>
      </c>
      <c r="P703" s="27" t="str">
        <f>VLOOKUP(N703,'קובץ עזר - לא לגעת'!$C$3:$D$14,2,0)</f>
        <v>נובמבר</v>
      </c>
      <c r="Q703" s="27" t="str">
        <f t="shared" si="64"/>
        <v>נובמבר_2020</v>
      </c>
    </row>
    <row r="704" spans="1:17" x14ac:dyDescent="0.3">
      <c r="A704" s="9">
        <v>702</v>
      </c>
      <c r="B704" s="6">
        <f t="shared" si="65"/>
        <v>44162</v>
      </c>
      <c r="C704" s="7">
        <f>SUMIF('תנועות בנק'!$A:$A,$B704,'תנועות בנק'!E:E)</f>
        <v>0</v>
      </c>
      <c r="D704" s="7">
        <f>SUMIF('תנועות בנק'!$A:$A,$B704,'תנועות בנק'!F:F)</f>
        <v>0</v>
      </c>
      <c r="E704" s="7">
        <f t="shared" si="60"/>
        <v>0</v>
      </c>
      <c r="F704" s="7">
        <f t="shared" si="61"/>
        <v>-58889</v>
      </c>
      <c r="G704" s="7">
        <f>-דשבורד!$F$5</f>
        <v>-20000</v>
      </c>
      <c r="N704" s="26">
        <f t="shared" si="62"/>
        <v>11</v>
      </c>
      <c r="O704" s="26">
        <f t="shared" si="63"/>
        <v>2020</v>
      </c>
      <c r="P704" s="27" t="str">
        <f>VLOOKUP(N704,'קובץ עזר - לא לגעת'!$C$3:$D$14,2,0)</f>
        <v>נובמבר</v>
      </c>
      <c r="Q704" s="27" t="str">
        <f t="shared" si="64"/>
        <v>נובמבר_2020</v>
      </c>
    </row>
    <row r="705" spans="1:17" x14ac:dyDescent="0.3">
      <c r="A705" s="9">
        <v>703</v>
      </c>
      <c r="B705" s="6">
        <f t="shared" si="65"/>
        <v>44163</v>
      </c>
      <c r="C705" s="7">
        <f>SUMIF('תנועות בנק'!$A:$A,$B705,'תנועות בנק'!E:E)</f>
        <v>0</v>
      </c>
      <c r="D705" s="7">
        <f>SUMIF('תנועות בנק'!$A:$A,$B705,'תנועות בנק'!F:F)</f>
        <v>0</v>
      </c>
      <c r="E705" s="7">
        <f t="shared" si="60"/>
        <v>0</v>
      </c>
      <c r="F705" s="7">
        <f t="shared" si="61"/>
        <v>-58889</v>
      </c>
      <c r="G705" s="7">
        <f>-דשבורד!$F$5</f>
        <v>-20000</v>
      </c>
      <c r="N705" s="26">
        <f t="shared" si="62"/>
        <v>11</v>
      </c>
      <c r="O705" s="26">
        <f t="shared" si="63"/>
        <v>2020</v>
      </c>
      <c r="P705" s="27" t="str">
        <f>VLOOKUP(N705,'קובץ עזר - לא לגעת'!$C$3:$D$14,2,0)</f>
        <v>נובמבר</v>
      </c>
      <c r="Q705" s="27" t="str">
        <f t="shared" si="64"/>
        <v>נובמבר_2020</v>
      </c>
    </row>
    <row r="706" spans="1:17" x14ac:dyDescent="0.3">
      <c r="A706" s="9">
        <v>704</v>
      </c>
      <c r="B706" s="6">
        <f t="shared" si="65"/>
        <v>44164</v>
      </c>
      <c r="C706" s="7">
        <f>SUMIF('תנועות בנק'!$A:$A,$B706,'תנועות בנק'!E:E)</f>
        <v>0</v>
      </c>
      <c r="D706" s="7">
        <f>SUMIF('תנועות בנק'!$A:$A,$B706,'תנועות בנק'!F:F)</f>
        <v>0</v>
      </c>
      <c r="E706" s="7">
        <f t="shared" si="60"/>
        <v>0</v>
      </c>
      <c r="F706" s="7">
        <f t="shared" si="61"/>
        <v>-58889</v>
      </c>
      <c r="G706" s="7">
        <f>-דשבורד!$F$5</f>
        <v>-20000</v>
      </c>
      <c r="N706" s="26">
        <f t="shared" si="62"/>
        <v>11</v>
      </c>
      <c r="O706" s="26">
        <f t="shared" si="63"/>
        <v>2020</v>
      </c>
      <c r="P706" s="27" t="str">
        <f>VLOOKUP(N706,'קובץ עזר - לא לגעת'!$C$3:$D$14,2,0)</f>
        <v>נובמבר</v>
      </c>
      <c r="Q706" s="27" t="str">
        <f t="shared" si="64"/>
        <v>נובמבר_2020</v>
      </c>
    </row>
    <row r="707" spans="1:17" x14ac:dyDescent="0.3">
      <c r="A707" s="9">
        <v>705</v>
      </c>
      <c r="B707" s="6">
        <f t="shared" si="65"/>
        <v>44165</v>
      </c>
      <c r="C707" s="7">
        <f>SUMIF('תנועות בנק'!$A:$A,$B707,'תנועות בנק'!E:E)</f>
        <v>0</v>
      </c>
      <c r="D707" s="7">
        <f>SUMIF('תנועות בנק'!$A:$A,$B707,'תנועות בנק'!F:F)</f>
        <v>0</v>
      </c>
      <c r="E707" s="7">
        <f t="shared" si="60"/>
        <v>0</v>
      </c>
      <c r="F707" s="7">
        <f t="shared" si="61"/>
        <v>-58889</v>
      </c>
      <c r="G707" s="7">
        <f>-דשבורד!$F$5</f>
        <v>-20000</v>
      </c>
      <c r="N707" s="26">
        <f t="shared" si="62"/>
        <v>11</v>
      </c>
      <c r="O707" s="26">
        <f t="shared" si="63"/>
        <v>2020</v>
      </c>
      <c r="P707" s="27" t="str">
        <f>VLOOKUP(N707,'קובץ עזר - לא לגעת'!$C$3:$D$14,2,0)</f>
        <v>נובמבר</v>
      </c>
      <c r="Q707" s="27" t="str">
        <f t="shared" si="64"/>
        <v>נובמבר_2020</v>
      </c>
    </row>
    <row r="708" spans="1:17" x14ac:dyDescent="0.3">
      <c r="A708" s="9">
        <v>706</v>
      </c>
      <c r="B708" s="6">
        <f t="shared" si="65"/>
        <v>44166</v>
      </c>
      <c r="C708" s="7">
        <f>SUMIF('תנועות בנק'!$A:$A,$B708,'תנועות בנק'!E:E)</f>
        <v>0</v>
      </c>
      <c r="D708" s="7">
        <f>SUMIF('תנועות בנק'!$A:$A,$B708,'תנועות בנק'!F:F)</f>
        <v>0</v>
      </c>
      <c r="E708" s="7">
        <f t="shared" ref="E708:E771" si="66">C708-D708</f>
        <v>0</v>
      </c>
      <c r="F708" s="7">
        <f t="shared" ref="F708:F771" si="67">F707+E708</f>
        <v>-58889</v>
      </c>
      <c r="G708" s="7">
        <f>-דשבורד!$F$5</f>
        <v>-20000</v>
      </c>
      <c r="N708" s="26">
        <f t="shared" ref="N708:N771" si="68">MONTH(B708)</f>
        <v>12</v>
      </c>
      <c r="O708" s="26">
        <f t="shared" ref="O708:O771" si="69">YEAR(B708)</f>
        <v>2020</v>
      </c>
      <c r="P708" s="27" t="str">
        <f>VLOOKUP(N708,'קובץ עזר - לא לגעת'!$C$3:$D$14,2,0)</f>
        <v>דצמבר</v>
      </c>
      <c r="Q708" s="27" t="str">
        <f t="shared" ref="Q708:Q771" si="70">P708&amp;"_"&amp;O708</f>
        <v>דצמבר_2020</v>
      </c>
    </row>
    <row r="709" spans="1:17" x14ac:dyDescent="0.3">
      <c r="A709" s="9">
        <v>707</v>
      </c>
      <c r="B709" s="6">
        <f t="shared" ref="B709:B772" si="71">B708+1</f>
        <v>44167</v>
      </c>
      <c r="C709" s="7">
        <f>SUMIF('תנועות בנק'!$A:$A,$B709,'תנועות בנק'!E:E)</f>
        <v>0</v>
      </c>
      <c r="D709" s="7">
        <f>SUMIF('תנועות בנק'!$A:$A,$B709,'תנועות בנק'!F:F)</f>
        <v>0</v>
      </c>
      <c r="E709" s="7">
        <f t="shared" si="66"/>
        <v>0</v>
      </c>
      <c r="F709" s="7">
        <f t="shared" si="67"/>
        <v>-58889</v>
      </c>
      <c r="G709" s="7">
        <f>-דשבורד!$F$5</f>
        <v>-20000</v>
      </c>
      <c r="N709" s="26">
        <f t="shared" si="68"/>
        <v>12</v>
      </c>
      <c r="O709" s="26">
        <f t="shared" si="69"/>
        <v>2020</v>
      </c>
      <c r="P709" s="27" t="str">
        <f>VLOOKUP(N709,'קובץ עזר - לא לגעת'!$C$3:$D$14,2,0)</f>
        <v>דצמבר</v>
      </c>
      <c r="Q709" s="27" t="str">
        <f t="shared" si="70"/>
        <v>דצמבר_2020</v>
      </c>
    </row>
    <row r="710" spans="1:17" x14ac:dyDescent="0.3">
      <c r="A710" s="9">
        <v>708</v>
      </c>
      <c r="B710" s="6">
        <f t="shared" si="71"/>
        <v>44168</v>
      </c>
      <c r="C710" s="7">
        <f>SUMIF('תנועות בנק'!$A:$A,$B710,'תנועות בנק'!E:E)</f>
        <v>0</v>
      </c>
      <c r="D710" s="7">
        <f>SUMIF('תנועות בנק'!$A:$A,$B710,'תנועות בנק'!F:F)</f>
        <v>0</v>
      </c>
      <c r="E710" s="7">
        <f t="shared" si="66"/>
        <v>0</v>
      </c>
      <c r="F710" s="7">
        <f t="shared" si="67"/>
        <v>-58889</v>
      </c>
      <c r="G710" s="7">
        <f>-דשבורד!$F$5</f>
        <v>-20000</v>
      </c>
      <c r="N710" s="26">
        <f t="shared" si="68"/>
        <v>12</v>
      </c>
      <c r="O710" s="26">
        <f t="shared" si="69"/>
        <v>2020</v>
      </c>
      <c r="P710" s="27" t="str">
        <f>VLOOKUP(N710,'קובץ עזר - לא לגעת'!$C$3:$D$14,2,0)</f>
        <v>דצמבר</v>
      </c>
      <c r="Q710" s="27" t="str">
        <f t="shared" si="70"/>
        <v>דצמבר_2020</v>
      </c>
    </row>
    <row r="711" spans="1:17" x14ac:dyDescent="0.3">
      <c r="A711" s="9">
        <v>709</v>
      </c>
      <c r="B711" s="6">
        <f t="shared" si="71"/>
        <v>44169</v>
      </c>
      <c r="C711" s="7">
        <f>SUMIF('תנועות בנק'!$A:$A,$B711,'תנועות בנק'!E:E)</f>
        <v>0</v>
      </c>
      <c r="D711" s="7">
        <f>SUMIF('תנועות בנק'!$A:$A,$B711,'תנועות בנק'!F:F)</f>
        <v>0</v>
      </c>
      <c r="E711" s="7">
        <f t="shared" si="66"/>
        <v>0</v>
      </c>
      <c r="F711" s="7">
        <f t="shared" si="67"/>
        <v>-58889</v>
      </c>
      <c r="G711" s="7">
        <f>-דשבורד!$F$5</f>
        <v>-20000</v>
      </c>
      <c r="N711" s="26">
        <f t="shared" si="68"/>
        <v>12</v>
      </c>
      <c r="O711" s="26">
        <f t="shared" si="69"/>
        <v>2020</v>
      </c>
      <c r="P711" s="27" t="str">
        <f>VLOOKUP(N711,'קובץ עזר - לא לגעת'!$C$3:$D$14,2,0)</f>
        <v>דצמבר</v>
      </c>
      <c r="Q711" s="27" t="str">
        <f t="shared" si="70"/>
        <v>דצמבר_2020</v>
      </c>
    </row>
    <row r="712" spans="1:17" x14ac:dyDescent="0.3">
      <c r="A712" s="9">
        <v>710</v>
      </c>
      <c r="B712" s="6">
        <f t="shared" si="71"/>
        <v>44170</v>
      </c>
      <c r="C712" s="7">
        <f>SUMIF('תנועות בנק'!$A:$A,$B712,'תנועות בנק'!E:E)</f>
        <v>0</v>
      </c>
      <c r="D712" s="7">
        <f>SUMIF('תנועות בנק'!$A:$A,$B712,'תנועות בנק'!F:F)</f>
        <v>0</v>
      </c>
      <c r="E712" s="7">
        <f t="shared" si="66"/>
        <v>0</v>
      </c>
      <c r="F712" s="7">
        <f t="shared" si="67"/>
        <v>-58889</v>
      </c>
      <c r="G712" s="7">
        <f>-דשבורד!$F$5</f>
        <v>-20000</v>
      </c>
      <c r="N712" s="26">
        <f t="shared" si="68"/>
        <v>12</v>
      </c>
      <c r="O712" s="26">
        <f t="shared" si="69"/>
        <v>2020</v>
      </c>
      <c r="P712" s="27" t="str">
        <f>VLOOKUP(N712,'קובץ עזר - לא לגעת'!$C$3:$D$14,2,0)</f>
        <v>דצמבר</v>
      </c>
      <c r="Q712" s="27" t="str">
        <f t="shared" si="70"/>
        <v>דצמבר_2020</v>
      </c>
    </row>
    <row r="713" spans="1:17" x14ac:dyDescent="0.3">
      <c r="A713" s="9">
        <v>711</v>
      </c>
      <c r="B713" s="6">
        <f t="shared" si="71"/>
        <v>44171</v>
      </c>
      <c r="C713" s="7">
        <f>SUMIF('תנועות בנק'!$A:$A,$B713,'תנועות בנק'!E:E)</f>
        <v>0</v>
      </c>
      <c r="D713" s="7">
        <f>SUMIF('תנועות בנק'!$A:$A,$B713,'תנועות בנק'!F:F)</f>
        <v>0</v>
      </c>
      <c r="E713" s="7">
        <f t="shared" si="66"/>
        <v>0</v>
      </c>
      <c r="F713" s="7">
        <f t="shared" si="67"/>
        <v>-58889</v>
      </c>
      <c r="G713" s="7">
        <f>-דשבורד!$F$5</f>
        <v>-20000</v>
      </c>
      <c r="N713" s="26">
        <f t="shared" si="68"/>
        <v>12</v>
      </c>
      <c r="O713" s="26">
        <f t="shared" si="69"/>
        <v>2020</v>
      </c>
      <c r="P713" s="27" t="str">
        <f>VLOOKUP(N713,'קובץ עזר - לא לגעת'!$C$3:$D$14,2,0)</f>
        <v>דצמבר</v>
      </c>
      <c r="Q713" s="27" t="str">
        <f t="shared" si="70"/>
        <v>דצמבר_2020</v>
      </c>
    </row>
    <row r="714" spans="1:17" x14ac:dyDescent="0.3">
      <c r="A714" s="9">
        <v>712</v>
      </c>
      <c r="B714" s="6">
        <f t="shared" si="71"/>
        <v>44172</v>
      </c>
      <c r="C714" s="7">
        <f>SUMIF('תנועות בנק'!$A:$A,$B714,'תנועות בנק'!E:E)</f>
        <v>0</v>
      </c>
      <c r="D714" s="7">
        <f>SUMIF('תנועות בנק'!$A:$A,$B714,'תנועות בנק'!F:F)</f>
        <v>0</v>
      </c>
      <c r="E714" s="7">
        <f t="shared" si="66"/>
        <v>0</v>
      </c>
      <c r="F714" s="7">
        <f t="shared" si="67"/>
        <v>-58889</v>
      </c>
      <c r="G714" s="7">
        <f>-דשבורד!$F$5</f>
        <v>-20000</v>
      </c>
      <c r="N714" s="26">
        <f t="shared" si="68"/>
        <v>12</v>
      </c>
      <c r="O714" s="26">
        <f t="shared" si="69"/>
        <v>2020</v>
      </c>
      <c r="P714" s="27" t="str">
        <f>VLOOKUP(N714,'קובץ עזר - לא לגעת'!$C$3:$D$14,2,0)</f>
        <v>דצמבר</v>
      </c>
      <c r="Q714" s="27" t="str">
        <f t="shared" si="70"/>
        <v>דצמבר_2020</v>
      </c>
    </row>
    <row r="715" spans="1:17" x14ac:dyDescent="0.3">
      <c r="A715" s="9">
        <v>713</v>
      </c>
      <c r="B715" s="6">
        <f t="shared" si="71"/>
        <v>44173</v>
      </c>
      <c r="C715" s="7">
        <f>SUMIF('תנועות בנק'!$A:$A,$B715,'תנועות בנק'!E:E)</f>
        <v>0</v>
      </c>
      <c r="D715" s="7">
        <f>SUMIF('תנועות בנק'!$A:$A,$B715,'תנועות בנק'!F:F)</f>
        <v>0</v>
      </c>
      <c r="E715" s="7">
        <f t="shared" si="66"/>
        <v>0</v>
      </c>
      <c r="F715" s="7">
        <f t="shared" si="67"/>
        <v>-58889</v>
      </c>
      <c r="G715" s="7">
        <f>-דשבורד!$F$5</f>
        <v>-20000</v>
      </c>
      <c r="N715" s="26">
        <f t="shared" si="68"/>
        <v>12</v>
      </c>
      <c r="O715" s="26">
        <f t="shared" si="69"/>
        <v>2020</v>
      </c>
      <c r="P715" s="27" t="str">
        <f>VLOOKUP(N715,'קובץ עזר - לא לגעת'!$C$3:$D$14,2,0)</f>
        <v>דצמבר</v>
      </c>
      <c r="Q715" s="27" t="str">
        <f t="shared" si="70"/>
        <v>דצמבר_2020</v>
      </c>
    </row>
    <row r="716" spans="1:17" x14ac:dyDescent="0.3">
      <c r="A716" s="9">
        <v>714</v>
      </c>
      <c r="B716" s="6">
        <f t="shared" si="71"/>
        <v>44174</v>
      </c>
      <c r="C716" s="7">
        <f>SUMIF('תנועות בנק'!$A:$A,$B716,'תנועות בנק'!E:E)</f>
        <v>0</v>
      </c>
      <c r="D716" s="7">
        <f>SUMIF('תנועות בנק'!$A:$A,$B716,'תנועות בנק'!F:F)</f>
        <v>0</v>
      </c>
      <c r="E716" s="7">
        <f t="shared" si="66"/>
        <v>0</v>
      </c>
      <c r="F716" s="7">
        <f t="shared" si="67"/>
        <v>-58889</v>
      </c>
      <c r="G716" s="7">
        <f>-דשבורד!$F$5</f>
        <v>-20000</v>
      </c>
      <c r="N716" s="26">
        <f t="shared" si="68"/>
        <v>12</v>
      </c>
      <c r="O716" s="26">
        <f t="shared" si="69"/>
        <v>2020</v>
      </c>
      <c r="P716" s="27" t="str">
        <f>VLOOKUP(N716,'קובץ עזר - לא לגעת'!$C$3:$D$14,2,0)</f>
        <v>דצמבר</v>
      </c>
      <c r="Q716" s="27" t="str">
        <f t="shared" si="70"/>
        <v>דצמבר_2020</v>
      </c>
    </row>
    <row r="717" spans="1:17" x14ac:dyDescent="0.3">
      <c r="A717" s="9">
        <v>715</v>
      </c>
      <c r="B717" s="6">
        <f t="shared" si="71"/>
        <v>44175</v>
      </c>
      <c r="C717" s="7">
        <f>SUMIF('תנועות בנק'!$A:$A,$B717,'תנועות בנק'!E:E)</f>
        <v>0</v>
      </c>
      <c r="D717" s="7">
        <f>SUMIF('תנועות בנק'!$A:$A,$B717,'תנועות בנק'!F:F)</f>
        <v>0</v>
      </c>
      <c r="E717" s="7">
        <f t="shared" si="66"/>
        <v>0</v>
      </c>
      <c r="F717" s="7">
        <f t="shared" si="67"/>
        <v>-58889</v>
      </c>
      <c r="G717" s="7">
        <f>-דשבורד!$F$5</f>
        <v>-20000</v>
      </c>
      <c r="N717" s="26">
        <f t="shared" si="68"/>
        <v>12</v>
      </c>
      <c r="O717" s="26">
        <f t="shared" si="69"/>
        <v>2020</v>
      </c>
      <c r="P717" s="27" t="str">
        <f>VLOOKUP(N717,'קובץ עזר - לא לגעת'!$C$3:$D$14,2,0)</f>
        <v>דצמבר</v>
      </c>
      <c r="Q717" s="27" t="str">
        <f t="shared" si="70"/>
        <v>דצמבר_2020</v>
      </c>
    </row>
    <row r="718" spans="1:17" x14ac:dyDescent="0.3">
      <c r="A718" s="9">
        <v>716</v>
      </c>
      <c r="B718" s="6">
        <f t="shared" si="71"/>
        <v>44176</v>
      </c>
      <c r="C718" s="7">
        <f>SUMIF('תנועות בנק'!$A:$A,$B718,'תנועות בנק'!E:E)</f>
        <v>0</v>
      </c>
      <c r="D718" s="7">
        <f>SUMIF('תנועות בנק'!$A:$A,$B718,'תנועות בנק'!F:F)</f>
        <v>0</v>
      </c>
      <c r="E718" s="7">
        <f t="shared" si="66"/>
        <v>0</v>
      </c>
      <c r="F718" s="7">
        <f t="shared" si="67"/>
        <v>-58889</v>
      </c>
      <c r="G718" s="7">
        <f>-דשבורד!$F$5</f>
        <v>-20000</v>
      </c>
      <c r="N718" s="26">
        <f t="shared" si="68"/>
        <v>12</v>
      </c>
      <c r="O718" s="26">
        <f t="shared" si="69"/>
        <v>2020</v>
      </c>
      <c r="P718" s="27" t="str">
        <f>VLOOKUP(N718,'קובץ עזר - לא לגעת'!$C$3:$D$14,2,0)</f>
        <v>דצמבר</v>
      </c>
      <c r="Q718" s="27" t="str">
        <f t="shared" si="70"/>
        <v>דצמבר_2020</v>
      </c>
    </row>
    <row r="719" spans="1:17" x14ac:dyDescent="0.3">
      <c r="A719" s="9">
        <v>717</v>
      </c>
      <c r="B719" s="6">
        <f t="shared" si="71"/>
        <v>44177</v>
      </c>
      <c r="C719" s="7">
        <f>SUMIF('תנועות בנק'!$A:$A,$B719,'תנועות בנק'!E:E)</f>
        <v>0</v>
      </c>
      <c r="D719" s="7">
        <f>SUMIF('תנועות בנק'!$A:$A,$B719,'תנועות בנק'!F:F)</f>
        <v>0</v>
      </c>
      <c r="E719" s="7">
        <f t="shared" si="66"/>
        <v>0</v>
      </c>
      <c r="F719" s="7">
        <f t="shared" si="67"/>
        <v>-58889</v>
      </c>
      <c r="G719" s="7">
        <f>-דשבורד!$F$5</f>
        <v>-20000</v>
      </c>
      <c r="N719" s="26">
        <f t="shared" si="68"/>
        <v>12</v>
      </c>
      <c r="O719" s="26">
        <f t="shared" si="69"/>
        <v>2020</v>
      </c>
      <c r="P719" s="27" t="str">
        <f>VLOOKUP(N719,'קובץ עזר - לא לגעת'!$C$3:$D$14,2,0)</f>
        <v>דצמבר</v>
      </c>
      <c r="Q719" s="27" t="str">
        <f t="shared" si="70"/>
        <v>דצמבר_2020</v>
      </c>
    </row>
    <row r="720" spans="1:17" x14ac:dyDescent="0.3">
      <c r="A720" s="9">
        <v>718</v>
      </c>
      <c r="B720" s="6">
        <f t="shared" si="71"/>
        <v>44178</v>
      </c>
      <c r="C720" s="7">
        <f>SUMIF('תנועות בנק'!$A:$A,$B720,'תנועות בנק'!E:E)</f>
        <v>0</v>
      </c>
      <c r="D720" s="7">
        <f>SUMIF('תנועות בנק'!$A:$A,$B720,'תנועות בנק'!F:F)</f>
        <v>0</v>
      </c>
      <c r="E720" s="7">
        <f t="shared" si="66"/>
        <v>0</v>
      </c>
      <c r="F720" s="7">
        <f t="shared" si="67"/>
        <v>-58889</v>
      </c>
      <c r="G720" s="7">
        <f>-דשבורד!$F$5</f>
        <v>-20000</v>
      </c>
      <c r="N720" s="26">
        <f t="shared" si="68"/>
        <v>12</v>
      </c>
      <c r="O720" s="26">
        <f t="shared" si="69"/>
        <v>2020</v>
      </c>
      <c r="P720" s="27" t="str">
        <f>VLOOKUP(N720,'קובץ עזר - לא לגעת'!$C$3:$D$14,2,0)</f>
        <v>דצמבר</v>
      </c>
      <c r="Q720" s="27" t="str">
        <f t="shared" si="70"/>
        <v>דצמבר_2020</v>
      </c>
    </row>
    <row r="721" spans="1:17" x14ac:dyDescent="0.3">
      <c r="A721" s="9">
        <v>719</v>
      </c>
      <c r="B721" s="6">
        <f t="shared" si="71"/>
        <v>44179</v>
      </c>
      <c r="C721" s="7">
        <f>SUMIF('תנועות בנק'!$A:$A,$B721,'תנועות בנק'!E:E)</f>
        <v>0</v>
      </c>
      <c r="D721" s="7">
        <f>SUMIF('תנועות בנק'!$A:$A,$B721,'תנועות בנק'!F:F)</f>
        <v>0</v>
      </c>
      <c r="E721" s="7">
        <f t="shared" si="66"/>
        <v>0</v>
      </c>
      <c r="F721" s="7">
        <f t="shared" si="67"/>
        <v>-58889</v>
      </c>
      <c r="G721" s="7">
        <f>-דשבורד!$F$5</f>
        <v>-20000</v>
      </c>
      <c r="N721" s="26">
        <f t="shared" si="68"/>
        <v>12</v>
      </c>
      <c r="O721" s="26">
        <f t="shared" si="69"/>
        <v>2020</v>
      </c>
      <c r="P721" s="27" t="str">
        <f>VLOOKUP(N721,'קובץ עזר - לא לגעת'!$C$3:$D$14,2,0)</f>
        <v>דצמבר</v>
      </c>
      <c r="Q721" s="27" t="str">
        <f t="shared" si="70"/>
        <v>דצמבר_2020</v>
      </c>
    </row>
    <row r="722" spans="1:17" x14ac:dyDescent="0.3">
      <c r="A722" s="9">
        <v>720</v>
      </c>
      <c r="B722" s="6">
        <f t="shared" si="71"/>
        <v>44180</v>
      </c>
      <c r="C722" s="7">
        <f>SUMIF('תנועות בנק'!$A:$A,$B722,'תנועות בנק'!E:E)</f>
        <v>0</v>
      </c>
      <c r="D722" s="7">
        <f>SUMIF('תנועות בנק'!$A:$A,$B722,'תנועות בנק'!F:F)</f>
        <v>0</v>
      </c>
      <c r="E722" s="7">
        <f t="shared" si="66"/>
        <v>0</v>
      </c>
      <c r="F722" s="7">
        <f t="shared" si="67"/>
        <v>-58889</v>
      </c>
      <c r="G722" s="7">
        <f>-דשבורד!$F$5</f>
        <v>-20000</v>
      </c>
      <c r="N722" s="26">
        <f t="shared" si="68"/>
        <v>12</v>
      </c>
      <c r="O722" s="26">
        <f t="shared" si="69"/>
        <v>2020</v>
      </c>
      <c r="P722" s="27" t="str">
        <f>VLOOKUP(N722,'קובץ עזר - לא לגעת'!$C$3:$D$14,2,0)</f>
        <v>דצמבר</v>
      </c>
      <c r="Q722" s="27" t="str">
        <f t="shared" si="70"/>
        <v>דצמבר_2020</v>
      </c>
    </row>
    <row r="723" spans="1:17" x14ac:dyDescent="0.3">
      <c r="A723" s="9">
        <v>721</v>
      </c>
      <c r="B723" s="6">
        <f t="shared" si="71"/>
        <v>44181</v>
      </c>
      <c r="C723" s="7">
        <f>SUMIF('תנועות בנק'!$A:$A,$B723,'תנועות בנק'!E:E)</f>
        <v>0</v>
      </c>
      <c r="D723" s="7">
        <f>SUMIF('תנועות בנק'!$A:$A,$B723,'תנועות בנק'!F:F)</f>
        <v>0</v>
      </c>
      <c r="E723" s="7">
        <f t="shared" si="66"/>
        <v>0</v>
      </c>
      <c r="F723" s="7">
        <f t="shared" si="67"/>
        <v>-58889</v>
      </c>
      <c r="G723" s="7">
        <f>-דשבורד!$F$5</f>
        <v>-20000</v>
      </c>
      <c r="N723" s="26">
        <f t="shared" si="68"/>
        <v>12</v>
      </c>
      <c r="O723" s="26">
        <f t="shared" si="69"/>
        <v>2020</v>
      </c>
      <c r="P723" s="27" t="str">
        <f>VLOOKUP(N723,'קובץ עזר - לא לגעת'!$C$3:$D$14,2,0)</f>
        <v>דצמבר</v>
      </c>
      <c r="Q723" s="27" t="str">
        <f t="shared" si="70"/>
        <v>דצמבר_2020</v>
      </c>
    </row>
    <row r="724" spans="1:17" x14ac:dyDescent="0.3">
      <c r="A724" s="9">
        <v>722</v>
      </c>
      <c r="B724" s="6">
        <f t="shared" si="71"/>
        <v>44182</v>
      </c>
      <c r="C724" s="7">
        <f>SUMIF('תנועות בנק'!$A:$A,$B724,'תנועות בנק'!E:E)</f>
        <v>0</v>
      </c>
      <c r="D724" s="7">
        <f>SUMIF('תנועות בנק'!$A:$A,$B724,'תנועות בנק'!F:F)</f>
        <v>0</v>
      </c>
      <c r="E724" s="7">
        <f t="shared" si="66"/>
        <v>0</v>
      </c>
      <c r="F724" s="7">
        <f t="shared" si="67"/>
        <v>-58889</v>
      </c>
      <c r="G724" s="7">
        <f>-דשבורד!$F$5</f>
        <v>-20000</v>
      </c>
      <c r="N724" s="26">
        <f t="shared" si="68"/>
        <v>12</v>
      </c>
      <c r="O724" s="26">
        <f t="shared" si="69"/>
        <v>2020</v>
      </c>
      <c r="P724" s="27" t="str">
        <f>VLOOKUP(N724,'קובץ עזר - לא לגעת'!$C$3:$D$14,2,0)</f>
        <v>דצמבר</v>
      </c>
      <c r="Q724" s="27" t="str">
        <f t="shared" si="70"/>
        <v>דצמבר_2020</v>
      </c>
    </row>
    <row r="725" spans="1:17" x14ac:dyDescent="0.3">
      <c r="A725" s="9">
        <v>723</v>
      </c>
      <c r="B725" s="6">
        <f t="shared" si="71"/>
        <v>44183</v>
      </c>
      <c r="C725" s="7">
        <f>SUMIF('תנועות בנק'!$A:$A,$B725,'תנועות בנק'!E:E)</f>
        <v>0</v>
      </c>
      <c r="D725" s="7">
        <f>SUMIF('תנועות בנק'!$A:$A,$B725,'תנועות בנק'!F:F)</f>
        <v>0</v>
      </c>
      <c r="E725" s="7">
        <f t="shared" si="66"/>
        <v>0</v>
      </c>
      <c r="F725" s="7">
        <f t="shared" si="67"/>
        <v>-58889</v>
      </c>
      <c r="G725" s="7">
        <f>-דשבורד!$F$5</f>
        <v>-20000</v>
      </c>
      <c r="N725" s="26">
        <f t="shared" si="68"/>
        <v>12</v>
      </c>
      <c r="O725" s="26">
        <f t="shared" si="69"/>
        <v>2020</v>
      </c>
      <c r="P725" s="27" t="str">
        <f>VLOOKUP(N725,'קובץ עזר - לא לגעת'!$C$3:$D$14,2,0)</f>
        <v>דצמבר</v>
      </c>
      <c r="Q725" s="27" t="str">
        <f t="shared" si="70"/>
        <v>דצמבר_2020</v>
      </c>
    </row>
    <row r="726" spans="1:17" x14ac:dyDescent="0.3">
      <c r="A726" s="9">
        <v>724</v>
      </c>
      <c r="B726" s="6">
        <f t="shared" si="71"/>
        <v>44184</v>
      </c>
      <c r="C726" s="7">
        <f>SUMIF('תנועות בנק'!$A:$A,$B726,'תנועות בנק'!E:E)</f>
        <v>0</v>
      </c>
      <c r="D726" s="7">
        <f>SUMIF('תנועות בנק'!$A:$A,$B726,'תנועות בנק'!F:F)</f>
        <v>0</v>
      </c>
      <c r="E726" s="7">
        <f t="shared" si="66"/>
        <v>0</v>
      </c>
      <c r="F726" s="7">
        <f t="shared" si="67"/>
        <v>-58889</v>
      </c>
      <c r="G726" s="7">
        <f>-דשבורד!$F$5</f>
        <v>-20000</v>
      </c>
      <c r="N726" s="26">
        <f t="shared" si="68"/>
        <v>12</v>
      </c>
      <c r="O726" s="26">
        <f t="shared" si="69"/>
        <v>2020</v>
      </c>
      <c r="P726" s="27" t="str">
        <f>VLOOKUP(N726,'קובץ עזר - לא לגעת'!$C$3:$D$14,2,0)</f>
        <v>דצמבר</v>
      </c>
      <c r="Q726" s="27" t="str">
        <f t="shared" si="70"/>
        <v>דצמבר_2020</v>
      </c>
    </row>
    <row r="727" spans="1:17" x14ac:dyDescent="0.3">
      <c r="A727" s="9">
        <v>725</v>
      </c>
      <c r="B727" s="6">
        <f t="shared" si="71"/>
        <v>44185</v>
      </c>
      <c r="C727" s="7">
        <f>SUMIF('תנועות בנק'!$A:$A,$B727,'תנועות בנק'!E:E)</f>
        <v>0</v>
      </c>
      <c r="D727" s="7">
        <f>SUMIF('תנועות בנק'!$A:$A,$B727,'תנועות בנק'!F:F)</f>
        <v>0</v>
      </c>
      <c r="E727" s="7">
        <f t="shared" si="66"/>
        <v>0</v>
      </c>
      <c r="F727" s="7">
        <f t="shared" si="67"/>
        <v>-58889</v>
      </c>
      <c r="G727" s="7">
        <f>-דשבורד!$F$5</f>
        <v>-20000</v>
      </c>
      <c r="N727" s="26">
        <f t="shared" si="68"/>
        <v>12</v>
      </c>
      <c r="O727" s="26">
        <f t="shared" si="69"/>
        <v>2020</v>
      </c>
      <c r="P727" s="27" t="str">
        <f>VLOOKUP(N727,'קובץ עזר - לא לגעת'!$C$3:$D$14,2,0)</f>
        <v>דצמבר</v>
      </c>
      <c r="Q727" s="27" t="str">
        <f t="shared" si="70"/>
        <v>דצמבר_2020</v>
      </c>
    </row>
    <row r="728" spans="1:17" x14ac:dyDescent="0.3">
      <c r="A728" s="9">
        <v>726</v>
      </c>
      <c r="B728" s="6">
        <f t="shared" si="71"/>
        <v>44186</v>
      </c>
      <c r="C728" s="7">
        <f>SUMIF('תנועות בנק'!$A:$A,$B728,'תנועות בנק'!E:E)</f>
        <v>0</v>
      </c>
      <c r="D728" s="7">
        <f>SUMIF('תנועות בנק'!$A:$A,$B728,'תנועות בנק'!F:F)</f>
        <v>0</v>
      </c>
      <c r="E728" s="7">
        <f t="shared" si="66"/>
        <v>0</v>
      </c>
      <c r="F728" s="7">
        <f t="shared" si="67"/>
        <v>-58889</v>
      </c>
      <c r="G728" s="7">
        <f>-דשבורד!$F$5</f>
        <v>-20000</v>
      </c>
      <c r="N728" s="26">
        <f t="shared" si="68"/>
        <v>12</v>
      </c>
      <c r="O728" s="26">
        <f t="shared" si="69"/>
        <v>2020</v>
      </c>
      <c r="P728" s="27" t="str">
        <f>VLOOKUP(N728,'קובץ עזר - לא לגעת'!$C$3:$D$14,2,0)</f>
        <v>דצמבר</v>
      </c>
      <c r="Q728" s="27" t="str">
        <f t="shared" si="70"/>
        <v>דצמבר_2020</v>
      </c>
    </row>
    <row r="729" spans="1:17" x14ac:dyDescent="0.3">
      <c r="A729" s="9">
        <v>727</v>
      </c>
      <c r="B729" s="6">
        <f t="shared" si="71"/>
        <v>44187</v>
      </c>
      <c r="C729" s="7">
        <f>SUMIF('תנועות בנק'!$A:$A,$B729,'תנועות בנק'!E:E)</f>
        <v>0</v>
      </c>
      <c r="D729" s="7">
        <f>SUMIF('תנועות בנק'!$A:$A,$B729,'תנועות בנק'!F:F)</f>
        <v>0</v>
      </c>
      <c r="E729" s="7">
        <f t="shared" si="66"/>
        <v>0</v>
      </c>
      <c r="F729" s="7">
        <f t="shared" si="67"/>
        <v>-58889</v>
      </c>
      <c r="G729" s="7">
        <f>-דשבורד!$F$5</f>
        <v>-20000</v>
      </c>
      <c r="N729" s="26">
        <f t="shared" si="68"/>
        <v>12</v>
      </c>
      <c r="O729" s="26">
        <f t="shared" si="69"/>
        <v>2020</v>
      </c>
      <c r="P729" s="27" t="str">
        <f>VLOOKUP(N729,'קובץ עזר - לא לגעת'!$C$3:$D$14,2,0)</f>
        <v>דצמבר</v>
      </c>
      <c r="Q729" s="27" t="str">
        <f t="shared" si="70"/>
        <v>דצמבר_2020</v>
      </c>
    </row>
    <row r="730" spans="1:17" x14ac:dyDescent="0.3">
      <c r="A730" s="9">
        <v>728</v>
      </c>
      <c r="B730" s="6">
        <f t="shared" si="71"/>
        <v>44188</v>
      </c>
      <c r="C730" s="7">
        <f>SUMIF('תנועות בנק'!$A:$A,$B730,'תנועות בנק'!E:E)</f>
        <v>0</v>
      </c>
      <c r="D730" s="7">
        <f>SUMIF('תנועות בנק'!$A:$A,$B730,'תנועות בנק'!F:F)</f>
        <v>0</v>
      </c>
      <c r="E730" s="7">
        <f t="shared" si="66"/>
        <v>0</v>
      </c>
      <c r="F730" s="7">
        <f t="shared" si="67"/>
        <v>-58889</v>
      </c>
      <c r="G730" s="7">
        <f>-דשבורד!$F$5</f>
        <v>-20000</v>
      </c>
      <c r="N730" s="26">
        <f t="shared" si="68"/>
        <v>12</v>
      </c>
      <c r="O730" s="26">
        <f t="shared" si="69"/>
        <v>2020</v>
      </c>
      <c r="P730" s="27" t="str">
        <f>VLOOKUP(N730,'קובץ עזר - לא לגעת'!$C$3:$D$14,2,0)</f>
        <v>דצמבר</v>
      </c>
      <c r="Q730" s="27" t="str">
        <f t="shared" si="70"/>
        <v>דצמבר_2020</v>
      </c>
    </row>
    <row r="731" spans="1:17" x14ac:dyDescent="0.3">
      <c r="A731" s="9">
        <v>729</v>
      </c>
      <c r="B731" s="6">
        <f t="shared" si="71"/>
        <v>44189</v>
      </c>
      <c r="C731" s="7">
        <f>SUMIF('תנועות בנק'!$A:$A,$B731,'תנועות בנק'!E:E)</f>
        <v>0</v>
      </c>
      <c r="D731" s="7">
        <f>SUMIF('תנועות בנק'!$A:$A,$B731,'תנועות בנק'!F:F)</f>
        <v>0</v>
      </c>
      <c r="E731" s="7">
        <f t="shared" si="66"/>
        <v>0</v>
      </c>
      <c r="F731" s="7">
        <f t="shared" si="67"/>
        <v>-58889</v>
      </c>
      <c r="G731" s="7">
        <f>-דשבורד!$F$5</f>
        <v>-20000</v>
      </c>
      <c r="N731" s="26">
        <f t="shared" si="68"/>
        <v>12</v>
      </c>
      <c r="O731" s="26">
        <f t="shared" si="69"/>
        <v>2020</v>
      </c>
      <c r="P731" s="27" t="str">
        <f>VLOOKUP(N731,'קובץ עזר - לא לגעת'!$C$3:$D$14,2,0)</f>
        <v>דצמבר</v>
      </c>
      <c r="Q731" s="27" t="str">
        <f t="shared" si="70"/>
        <v>דצמבר_2020</v>
      </c>
    </row>
    <row r="732" spans="1:17" x14ac:dyDescent="0.3">
      <c r="A732" s="9">
        <v>730</v>
      </c>
      <c r="B732" s="6">
        <f t="shared" si="71"/>
        <v>44190</v>
      </c>
      <c r="C732" s="7">
        <f>SUMIF('תנועות בנק'!$A:$A,$B732,'תנועות בנק'!E:E)</f>
        <v>0</v>
      </c>
      <c r="D732" s="7">
        <f>SUMIF('תנועות בנק'!$A:$A,$B732,'תנועות בנק'!F:F)</f>
        <v>0</v>
      </c>
      <c r="E732" s="7">
        <f t="shared" si="66"/>
        <v>0</v>
      </c>
      <c r="F732" s="7">
        <f t="shared" si="67"/>
        <v>-58889</v>
      </c>
      <c r="G732" s="7">
        <f>-דשבורד!$F$5</f>
        <v>-20000</v>
      </c>
      <c r="N732" s="26">
        <f t="shared" si="68"/>
        <v>12</v>
      </c>
      <c r="O732" s="26">
        <f t="shared" si="69"/>
        <v>2020</v>
      </c>
      <c r="P732" s="27" t="str">
        <f>VLOOKUP(N732,'קובץ עזר - לא לגעת'!$C$3:$D$14,2,0)</f>
        <v>דצמבר</v>
      </c>
      <c r="Q732" s="27" t="str">
        <f t="shared" si="70"/>
        <v>דצמבר_2020</v>
      </c>
    </row>
    <row r="733" spans="1:17" x14ac:dyDescent="0.3">
      <c r="A733" s="9">
        <v>731</v>
      </c>
      <c r="B733" s="6">
        <f t="shared" si="71"/>
        <v>44191</v>
      </c>
      <c r="C733" s="7">
        <f>SUMIF('תנועות בנק'!$A:$A,$B733,'תנועות בנק'!E:E)</f>
        <v>0</v>
      </c>
      <c r="D733" s="7">
        <f>SUMIF('תנועות בנק'!$A:$A,$B733,'תנועות בנק'!F:F)</f>
        <v>0</v>
      </c>
      <c r="E733" s="7">
        <f t="shared" si="66"/>
        <v>0</v>
      </c>
      <c r="F733" s="7">
        <f t="shared" si="67"/>
        <v>-58889</v>
      </c>
      <c r="G733" s="7">
        <f>-דשבורד!$F$5</f>
        <v>-20000</v>
      </c>
      <c r="N733" s="26">
        <f t="shared" si="68"/>
        <v>12</v>
      </c>
      <c r="O733" s="26">
        <f t="shared" si="69"/>
        <v>2020</v>
      </c>
      <c r="P733" s="27" t="str">
        <f>VLOOKUP(N733,'קובץ עזר - לא לגעת'!$C$3:$D$14,2,0)</f>
        <v>דצמבר</v>
      </c>
      <c r="Q733" s="27" t="str">
        <f t="shared" si="70"/>
        <v>דצמבר_2020</v>
      </c>
    </row>
    <row r="734" spans="1:17" x14ac:dyDescent="0.3">
      <c r="A734" s="9">
        <v>732</v>
      </c>
      <c r="B734" s="6">
        <f t="shared" si="71"/>
        <v>44192</v>
      </c>
      <c r="C734" s="7">
        <f>SUMIF('תנועות בנק'!$A:$A,$B734,'תנועות בנק'!E:E)</f>
        <v>0</v>
      </c>
      <c r="D734" s="7">
        <f>SUMIF('תנועות בנק'!$A:$A,$B734,'תנועות בנק'!F:F)</f>
        <v>0</v>
      </c>
      <c r="E734" s="7">
        <f t="shared" si="66"/>
        <v>0</v>
      </c>
      <c r="F734" s="7">
        <f t="shared" si="67"/>
        <v>-58889</v>
      </c>
      <c r="G734" s="7">
        <f>-דשבורד!$F$5</f>
        <v>-20000</v>
      </c>
      <c r="N734" s="26">
        <f t="shared" si="68"/>
        <v>12</v>
      </c>
      <c r="O734" s="26">
        <f t="shared" si="69"/>
        <v>2020</v>
      </c>
      <c r="P734" s="27" t="str">
        <f>VLOOKUP(N734,'קובץ עזר - לא לגעת'!$C$3:$D$14,2,0)</f>
        <v>דצמבר</v>
      </c>
      <c r="Q734" s="27" t="str">
        <f t="shared" si="70"/>
        <v>דצמבר_2020</v>
      </c>
    </row>
    <row r="735" spans="1:17" x14ac:dyDescent="0.3">
      <c r="A735" s="9">
        <v>733</v>
      </c>
      <c r="B735" s="6">
        <f t="shared" si="71"/>
        <v>44193</v>
      </c>
      <c r="C735" s="7">
        <f>SUMIF('תנועות בנק'!$A:$A,$B735,'תנועות בנק'!E:E)</f>
        <v>0</v>
      </c>
      <c r="D735" s="7">
        <f>SUMIF('תנועות בנק'!$A:$A,$B735,'תנועות בנק'!F:F)</f>
        <v>0</v>
      </c>
      <c r="E735" s="7">
        <f t="shared" si="66"/>
        <v>0</v>
      </c>
      <c r="F735" s="7">
        <f t="shared" si="67"/>
        <v>-58889</v>
      </c>
      <c r="G735" s="7">
        <f>-דשבורד!$F$5</f>
        <v>-20000</v>
      </c>
      <c r="N735" s="26">
        <f t="shared" si="68"/>
        <v>12</v>
      </c>
      <c r="O735" s="26">
        <f t="shared" si="69"/>
        <v>2020</v>
      </c>
      <c r="P735" s="27" t="str">
        <f>VLOOKUP(N735,'קובץ עזר - לא לגעת'!$C$3:$D$14,2,0)</f>
        <v>דצמבר</v>
      </c>
      <c r="Q735" s="27" t="str">
        <f t="shared" si="70"/>
        <v>דצמבר_2020</v>
      </c>
    </row>
    <row r="736" spans="1:17" x14ac:dyDescent="0.3">
      <c r="A736" s="9">
        <v>734</v>
      </c>
      <c r="B736" s="6">
        <f t="shared" si="71"/>
        <v>44194</v>
      </c>
      <c r="C736" s="7">
        <f>SUMIF('תנועות בנק'!$A:$A,$B736,'תנועות בנק'!E:E)</f>
        <v>0</v>
      </c>
      <c r="D736" s="7">
        <f>SUMIF('תנועות בנק'!$A:$A,$B736,'תנועות בנק'!F:F)</f>
        <v>0</v>
      </c>
      <c r="E736" s="7">
        <f t="shared" si="66"/>
        <v>0</v>
      </c>
      <c r="F736" s="7">
        <f t="shared" si="67"/>
        <v>-58889</v>
      </c>
      <c r="G736" s="7">
        <f>-דשבורד!$F$5</f>
        <v>-20000</v>
      </c>
      <c r="N736" s="26">
        <f t="shared" si="68"/>
        <v>12</v>
      </c>
      <c r="O736" s="26">
        <f t="shared" si="69"/>
        <v>2020</v>
      </c>
      <c r="P736" s="27" t="str">
        <f>VLOOKUP(N736,'קובץ עזר - לא לגעת'!$C$3:$D$14,2,0)</f>
        <v>דצמבר</v>
      </c>
      <c r="Q736" s="27" t="str">
        <f t="shared" si="70"/>
        <v>דצמבר_2020</v>
      </c>
    </row>
    <row r="737" spans="1:17" x14ac:dyDescent="0.3">
      <c r="A737" s="9">
        <v>735</v>
      </c>
      <c r="B737" s="6">
        <f t="shared" si="71"/>
        <v>44195</v>
      </c>
      <c r="C737" s="7">
        <f>SUMIF('תנועות בנק'!$A:$A,$B737,'תנועות בנק'!E:E)</f>
        <v>0</v>
      </c>
      <c r="D737" s="7">
        <f>SUMIF('תנועות בנק'!$A:$A,$B737,'תנועות בנק'!F:F)</f>
        <v>0</v>
      </c>
      <c r="E737" s="7">
        <f t="shared" si="66"/>
        <v>0</v>
      </c>
      <c r="F737" s="7">
        <f t="shared" si="67"/>
        <v>-58889</v>
      </c>
      <c r="G737" s="7">
        <f>-דשבורד!$F$5</f>
        <v>-20000</v>
      </c>
      <c r="N737" s="26">
        <f t="shared" si="68"/>
        <v>12</v>
      </c>
      <c r="O737" s="26">
        <f t="shared" si="69"/>
        <v>2020</v>
      </c>
      <c r="P737" s="27" t="str">
        <f>VLOOKUP(N737,'קובץ עזר - לא לגעת'!$C$3:$D$14,2,0)</f>
        <v>דצמבר</v>
      </c>
      <c r="Q737" s="27" t="str">
        <f t="shared" si="70"/>
        <v>דצמבר_2020</v>
      </c>
    </row>
    <row r="738" spans="1:17" x14ac:dyDescent="0.3">
      <c r="A738" s="9">
        <v>736</v>
      </c>
      <c r="B738" s="6">
        <f t="shared" si="71"/>
        <v>44196</v>
      </c>
      <c r="C738" s="7">
        <f>SUMIF('תנועות בנק'!$A:$A,$B738,'תנועות בנק'!E:E)</f>
        <v>0</v>
      </c>
      <c r="D738" s="7">
        <f>SUMIF('תנועות בנק'!$A:$A,$B738,'תנועות בנק'!F:F)</f>
        <v>0</v>
      </c>
      <c r="E738" s="7">
        <f t="shared" si="66"/>
        <v>0</v>
      </c>
      <c r="F738" s="7">
        <f t="shared" si="67"/>
        <v>-58889</v>
      </c>
      <c r="G738" s="7">
        <f>-דשבורד!$F$5</f>
        <v>-20000</v>
      </c>
      <c r="N738" s="26">
        <f t="shared" si="68"/>
        <v>12</v>
      </c>
      <c r="O738" s="26">
        <f t="shared" si="69"/>
        <v>2020</v>
      </c>
      <c r="P738" s="27" t="str">
        <f>VLOOKUP(N738,'קובץ עזר - לא לגעת'!$C$3:$D$14,2,0)</f>
        <v>דצמבר</v>
      </c>
      <c r="Q738" s="27" t="str">
        <f t="shared" si="70"/>
        <v>דצמבר_2020</v>
      </c>
    </row>
    <row r="739" spans="1:17" x14ac:dyDescent="0.3">
      <c r="A739" s="9">
        <v>737</v>
      </c>
      <c r="B739" s="6">
        <f t="shared" si="71"/>
        <v>44197</v>
      </c>
      <c r="C739" s="7">
        <f>SUMIF('תנועות בנק'!$A:$A,$B739,'תנועות בנק'!E:E)</f>
        <v>0</v>
      </c>
      <c r="D739" s="7">
        <f>SUMIF('תנועות בנק'!$A:$A,$B739,'תנועות בנק'!F:F)</f>
        <v>0</v>
      </c>
      <c r="E739" s="7">
        <f t="shared" si="66"/>
        <v>0</v>
      </c>
      <c r="F739" s="7">
        <f t="shared" si="67"/>
        <v>-58889</v>
      </c>
      <c r="G739" s="7">
        <f>-דשבורד!$F$5</f>
        <v>-20000</v>
      </c>
      <c r="N739" s="26">
        <f t="shared" si="68"/>
        <v>1</v>
      </c>
      <c r="O739" s="26">
        <f t="shared" si="69"/>
        <v>2021</v>
      </c>
      <c r="P739" s="27" t="str">
        <f>VLOOKUP(N739,'קובץ עזר - לא לגעת'!$C$3:$D$14,2,0)</f>
        <v>ינואר</v>
      </c>
      <c r="Q739" s="27" t="str">
        <f t="shared" si="70"/>
        <v>ינואר_2021</v>
      </c>
    </row>
    <row r="740" spans="1:17" x14ac:dyDescent="0.3">
      <c r="A740" s="9">
        <v>738</v>
      </c>
      <c r="B740" s="6">
        <f t="shared" si="71"/>
        <v>44198</v>
      </c>
      <c r="C740" s="7">
        <f>SUMIF('תנועות בנק'!$A:$A,$B740,'תנועות בנק'!E:E)</f>
        <v>0</v>
      </c>
      <c r="D740" s="7">
        <f>SUMIF('תנועות בנק'!$A:$A,$B740,'תנועות בנק'!F:F)</f>
        <v>0</v>
      </c>
      <c r="E740" s="7">
        <f t="shared" si="66"/>
        <v>0</v>
      </c>
      <c r="F740" s="7">
        <f t="shared" si="67"/>
        <v>-58889</v>
      </c>
      <c r="G740" s="7">
        <f>-דשבורד!$F$5</f>
        <v>-20000</v>
      </c>
      <c r="N740" s="26">
        <f t="shared" si="68"/>
        <v>1</v>
      </c>
      <c r="O740" s="26">
        <f t="shared" si="69"/>
        <v>2021</v>
      </c>
      <c r="P740" s="27" t="str">
        <f>VLOOKUP(N740,'קובץ עזר - לא לגעת'!$C$3:$D$14,2,0)</f>
        <v>ינואר</v>
      </c>
      <c r="Q740" s="27" t="str">
        <f t="shared" si="70"/>
        <v>ינואר_2021</v>
      </c>
    </row>
    <row r="741" spans="1:17" x14ac:dyDescent="0.3">
      <c r="A741" s="9">
        <v>739</v>
      </c>
      <c r="B741" s="6">
        <f t="shared" si="71"/>
        <v>44199</v>
      </c>
      <c r="C741" s="7">
        <f>SUMIF('תנועות בנק'!$A:$A,$B741,'תנועות בנק'!E:E)</f>
        <v>0</v>
      </c>
      <c r="D741" s="7">
        <f>SUMIF('תנועות בנק'!$A:$A,$B741,'תנועות בנק'!F:F)</f>
        <v>0</v>
      </c>
      <c r="E741" s="7">
        <f t="shared" si="66"/>
        <v>0</v>
      </c>
      <c r="F741" s="7">
        <f t="shared" si="67"/>
        <v>-58889</v>
      </c>
      <c r="G741" s="7">
        <f>-דשבורד!$F$5</f>
        <v>-20000</v>
      </c>
      <c r="N741" s="26">
        <f t="shared" si="68"/>
        <v>1</v>
      </c>
      <c r="O741" s="26">
        <f t="shared" si="69"/>
        <v>2021</v>
      </c>
      <c r="P741" s="27" t="str">
        <f>VLOOKUP(N741,'קובץ עזר - לא לגעת'!$C$3:$D$14,2,0)</f>
        <v>ינואר</v>
      </c>
      <c r="Q741" s="27" t="str">
        <f t="shared" si="70"/>
        <v>ינואר_2021</v>
      </c>
    </row>
    <row r="742" spans="1:17" x14ac:dyDescent="0.3">
      <c r="A742" s="9">
        <v>740</v>
      </c>
      <c r="B742" s="6">
        <f t="shared" si="71"/>
        <v>44200</v>
      </c>
      <c r="C742" s="7">
        <f>SUMIF('תנועות בנק'!$A:$A,$B742,'תנועות בנק'!E:E)</f>
        <v>0</v>
      </c>
      <c r="D742" s="7">
        <f>SUMIF('תנועות בנק'!$A:$A,$B742,'תנועות בנק'!F:F)</f>
        <v>0</v>
      </c>
      <c r="E742" s="7">
        <f t="shared" si="66"/>
        <v>0</v>
      </c>
      <c r="F742" s="7">
        <f t="shared" si="67"/>
        <v>-58889</v>
      </c>
      <c r="G742" s="7">
        <f>-דשבורד!$F$5</f>
        <v>-20000</v>
      </c>
      <c r="N742" s="26">
        <f t="shared" si="68"/>
        <v>1</v>
      </c>
      <c r="O742" s="26">
        <f t="shared" si="69"/>
        <v>2021</v>
      </c>
      <c r="P742" s="27" t="str">
        <f>VLOOKUP(N742,'קובץ עזר - לא לגעת'!$C$3:$D$14,2,0)</f>
        <v>ינואר</v>
      </c>
      <c r="Q742" s="27" t="str">
        <f t="shared" si="70"/>
        <v>ינואר_2021</v>
      </c>
    </row>
    <row r="743" spans="1:17" x14ac:dyDescent="0.3">
      <c r="A743" s="9">
        <v>741</v>
      </c>
      <c r="B743" s="6">
        <f t="shared" si="71"/>
        <v>44201</v>
      </c>
      <c r="C743" s="7">
        <f>SUMIF('תנועות בנק'!$A:$A,$B743,'תנועות בנק'!E:E)</f>
        <v>0</v>
      </c>
      <c r="D743" s="7">
        <f>SUMIF('תנועות בנק'!$A:$A,$B743,'תנועות בנק'!F:F)</f>
        <v>0</v>
      </c>
      <c r="E743" s="7">
        <f t="shared" si="66"/>
        <v>0</v>
      </c>
      <c r="F743" s="7">
        <f t="shared" si="67"/>
        <v>-58889</v>
      </c>
      <c r="G743" s="7">
        <f>-דשבורד!$F$5</f>
        <v>-20000</v>
      </c>
      <c r="N743" s="26">
        <f t="shared" si="68"/>
        <v>1</v>
      </c>
      <c r="O743" s="26">
        <f t="shared" si="69"/>
        <v>2021</v>
      </c>
      <c r="P743" s="27" t="str">
        <f>VLOOKUP(N743,'קובץ עזר - לא לגעת'!$C$3:$D$14,2,0)</f>
        <v>ינואר</v>
      </c>
      <c r="Q743" s="27" t="str">
        <f t="shared" si="70"/>
        <v>ינואר_2021</v>
      </c>
    </row>
    <row r="744" spans="1:17" x14ac:dyDescent="0.3">
      <c r="A744" s="9">
        <v>742</v>
      </c>
      <c r="B744" s="6">
        <f t="shared" si="71"/>
        <v>44202</v>
      </c>
      <c r="C744" s="7">
        <f>SUMIF('תנועות בנק'!$A:$A,$B744,'תנועות בנק'!E:E)</f>
        <v>0</v>
      </c>
      <c r="D744" s="7">
        <f>SUMIF('תנועות בנק'!$A:$A,$B744,'תנועות בנק'!F:F)</f>
        <v>0</v>
      </c>
      <c r="E744" s="7">
        <f t="shared" si="66"/>
        <v>0</v>
      </c>
      <c r="F744" s="7">
        <f t="shared" si="67"/>
        <v>-58889</v>
      </c>
      <c r="G744" s="7">
        <f>-דשבורד!$F$5</f>
        <v>-20000</v>
      </c>
      <c r="N744" s="26">
        <f t="shared" si="68"/>
        <v>1</v>
      </c>
      <c r="O744" s="26">
        <f t="shared" si="69"/>
        <v>2021</v>
      </c>
      <c r="P744" s="27" t="str">
        <f>VLOOKUP(N744,'קובץ עזר - לא לגעת'!$C$3:$D$14,2,0)</f>
        <v>ינואר</v>
      </c>
      <c r="Q744" s="27" t="str">
        <f t="shared" si="70"/>
        <v>ינואר_2021</v>
      </c>
    </row>
    <row r="745" spans="1:17" x14ac:dyDescent="0.3">
      <c r="A745" s="9">
        <v>743</v>
      </c>
      <c r="B745" s="6">
        <f t="shared" si="71"/>
        <v>44203</v>
      </c>
      <c r="C745" s="7">
        <f>SUMIF('תנועות בנק'!$A:$A,$B745,'תנועות בנק'!E:E)</f>
        <v>0</v>
      </c>
      <c r="D745" s="7">
        <f>SUMIF('תנועות בנק'!$A:$A,$B745,'תנועות בנק'!F:F)</f>
        <v>0</v>
      </c>
      <c r="E745" s="7">
        <f t="shared" si="66"/>
        <v>0</v>
      </c>
      <c r="F745" s="7">
        <f t="shared" si="67"/>
        <v>-58889</v>
      </c>
      <c r="G745" s="7">
        <f>-דשבורד!$F$5</f>
        <v>-20000</v>
      </c>
      <c r="N745" s="26">
        <f t="shared" si="68"/>
        <v>1</v>
      </c>
      <c r="O745" s="26">
        <f t="shared" si="69"/>
        <v>2021</v>
      </c>
      <c r="P745" s="27" t="str">
        <f>VLOOKUP(N745,'קובץ עזר - לא לגעת'!$C$3:$D$14,2,0)</f>
        <v>ינואר</v>
      </c>
      <c r="Q745" s="27" t="str">
        <f t="shared" si="70"/>
        <v>ינואר_2021</v>
      </c>
    </row>
    <row r="746" spans="1:17" x14ac:dyDescent="0.3">
      <c r="A746" s="9">
        <v>744</v>
      </c>
      <c r="B746" s="6">
        <f t="shared" si="71"/>
        <v>44204</v>
      </c>
      <c r="C746" s="7">
        <f>SUMIF('תנועות בנק'!$A:$A,$B746,'תנועות בנק'!E:E)</f>
        <v>0</v>
      </c>
      <c r="D746" s="7">
        <f>SUMIF('תנועות בנק'!$A:$A,$B746,'תנועות בנק'!F:F)</f>
        <v>0</v>
      </c>
      <c r="E746" s="7">
        <f t="shared" si="66"/>
        <v>0</v>
      </c>
      <c r="F746" s="7">
        <f t="shared" si="67"/>
        <v>-58889</v>
      </c>
      <c r="G746" s="7">
        <f>-דשבורד!$F$5</f>
        <v>-20000</v>
      </c>
      <c r="N746" s="26">
        <f t="shared" si="68"/>
        <v>1</v>
      </c>
      <c r="O746" s="26">
        <f t="shared" si="69"/>
        <v>2021</v>
      </c>
      <c r="P746" s="27" t="str">
        <f>VLOOKUP(N746,'קובץ עזר - לא לגעת'!$C$3:$D$14,2,0)</f>
        <v>ינואר</v>
      </c>
      <c r="Q746" s="27" t="str">
        <f t="shared" si="70"/>
        <v>ינואר_2021</v>
      </c>
    </row>
    <row r="747" spans="1:17" x14ac:dyDescent="0.3">
      <c r="A747" s="9">
        <v>745</v>
      </c>
      <c r="B747" s="6">
        <f t="shared" si="71"/>
        <v>44205</v>
      </c>
      <c r="C747" s="7">
        <f>SUMIF('תנועות בנק'!$A:$A,$B747,'תנועות בנק'!E:E)</f>
        <v>0</v>
      </c>
      <c r="D747" s="7">
        <f>SUMIF('תנועות בנק'!$A:$A,$B747,'תנועות בנק'!F:F)</f>
        <v>0</v>
      </c>
      <c r="E747" s="7">
        <f t="shared" si="66"/>
        <v>0</v>
      </c>
      <c r="F747" s="7">
        <f t="shared" si="67"/>
        <v>-58889</v>
      </c>
      <c r="G747" s="7">
        <f>-דשבורד!$F$5</f>
        <v>-20000</v>
      </c>
      <c r="N747" s="26">
        <f t="shared" si="68"/>
        <v>1</v>
      </c>
      <c r="O747" s="26">
        <f t="shared" si="69"/>
        <v>2021</v>
      </c>
      <c r="P747" s="27" t="str">
        <f>VLOOKUP(N747,'קובץ עזר - לא לגעת'!$C$3:$D$14,2,0)</f>
        <v>ינואר</v>
      </c>
      <c r="Q747" s="27" t="str">
        <f t="shared" si="70"/>
        <v>ינואר_2021</v>
      </c>
    </row>
    <row r="748" spans="1:17" x14ac:dyDescent="0.3">
      <c r="A748" s="9">
        <v>746</v>
      </c>
      <c r="B748" s="6">
        <f t="shared" si="71"/>
        <v>44206</v>
      </c>
      <c r="C748" s="7">
        <f>SUMIF('תנועות בנק'!$A:$A,$B748,'תנועות בנק'!E:E)</f>
        <v>0</v>
      </c>
      <c r="D748" s="7">
        <f>SUMIF('תנועות בנק'!$A:$A,$B748,'תנועות בנק'!F:F)</f>
        <v>0</v>
      </c>
      <c r="E748" s="7">
        <f t="shared" si="66"/>
        <v>0</v>
      </c>
      <c r="F748" s="7">
        <f t="shared" si="67"/>
        <v>-58889</v>
      </c>
      <c r="G748" s="7">
        <f>-דשבורד!$F$5</f>
        <v>-20000</v>
      </c>
      <c r="N748" s="26">
        <f t="shared" si="68"/>
        <v>1</v>
      </c>
      <c r="O748" s="26">
        <f t="shared" si="69"/>
        <v>2021</v>
      </c>
      <c r="P748" s="27" t="str">
        <f>VLOOKUP(N748,'קובץ עזר - לא לגעת'!$C$3:$D$14,2,0)</f>
        <v>ינואר</v>
      </c>
      <c r="Q748" s="27" t="str">
        <f t="shared" si="70"/>
        <v>ינואר_2021</v>
      </c>
    </row>
    <row r="749" spans="1:17" x14ac:dyDescent="0.3">
      <c r="A749" s="9">
        <v>747</v>
      </c>
      <c r="B749" s="6">
        <f t="shared" si="71"/>
        <v>44207</v>
      </c>
      <c r="C749" s="7">
        <f>SUMIF('תנועות בנק'!$A:$A,$B749,'תנועות בנק'!E:E)</f>
        <v>0</v>
      </c>
      <c r="D749" s="7">
        <f>SUMIF('תנועות בנק'!$A:$A,$B749,'תנועות בנק'!F:F)</f>
        <v>0</v>
      </c>
      <c r="E749" s="7">
        <f t="shared" si="66"/>
        <v>0</v>
      </c>
      <c r="F749" s="7">
        <f t="shared" si="67"/>
        <v>-58889</v>
      </c>
      <c r="G749" s="7">
        <f>-דשבורד!$F$5</f>
        <v>-20000</v>
      </c>
      <c r="N749" s="26">
        <f t="shared" si="68"/>
        <v>1</v>
      </c>
      <c r="O749" s="26">
        <f t="shared" si="69"/>
        <v>2021</v>
      </c>
      <c r="P749" s="27" t="str">
        <f>VLOOKUP(N749,'קובץ עזר - לא לגעת'!$C$3:$D$14,2,0)</f>
        <v>ינואר</v>
      </c>
      <c r="Q749" s="27" t="str">
        <f t="shared" si="70"/>
        <v>ינואר_2021</v>
      </c>
    </row>
    <row r="750" spans="1:17" x14ac:dyDescent="0.3">
      <c r="A750" s="9">
        <v>748</v>
      </c>
      <c r="B750" s="6">
        <f t="shared" si="71"/>
        <v>44208</v>
      </c>
      <c r="C750" s="7">
        <f>SUMIF('תנועות בנק'!$A:$A,$B750,'תנועות בנק'!E:E)</f>
        <v>0</v>
      </c>
      <c r="D750" s="7">
        <f>SUMIF('תנועות בנק'!$A:$A,$B750,'תנועות בנק'!F:F)</f>
        <v>0</v>
      </c>
      <c r="E750" s="7">
        <f t="shared" si="66"/>
        <v>0</v>
      </c>
      <c r="F750" s="7">
        <f t="shared" si="67"/>
        <v>-58889</v>
      </c>
      <c r="G750" s="7">
        <f>-דשבורד!$F$5</f>
        <v>-20000</v>
      </c>
      <c r="N750" s="26">
        <f t="shared" si="68"/>
        <v>1</v>
      </c>
      <c r="O750" s="26">
        <f t="shared" si="69"/>
        <v>2021</v>
      </c>
      <c r="P750" s="27" t="str">
        <f>VLOOKUP(N750,'קובץ עזר - לא לגעת'!$C$3:$D$14,2,0)</f>
        <v>ינואר</v>
      </c>
      <c r="Q750" s="27" t="str">
        <f t="shared" si="70"/>
        <v>ינואר_2021</v>
      </c>
    </row>
    <row r="751" spans="1:17" x14ac:dyDescent="0.3">
      <c r="A751" s="9">
        <v>749</v>
      </c>
      <c r="B751" s="6">
        <f t="shared" si="71"/>
        <v>44209</v>
      </c>
      <c r="C751" s="7">
        <f>SUMIF('תנועות בנק'!$A:$A,$B751,'תנועות בנק'!E:E)</f>
        <v>0</v>
      </c>
      <c r="D751" s="7">
        <f>SUMIF('תנועות בנק'!$A:$A,$B751,'תנועות בנק'!F:F)</f>
        <v>0</v>
      </c>
      <c r="E751" s="7">
        <f t="shared" si="66"/>
        <v>0</v>
      </c>
      <c r="F751" s="7">
        <f t="shared" si="67"/>
        <v>-58889</v>
      </c>
      <c r="G751" s="7">
        <f>-דשבורד!$F$5</f>
        <v>-20000</v>
      </c>
      <c r="N751" s="26">
        <f t="shared" si="68"/>
        <v>1</v>
      </c>
      <c r="O751" s="26">
        <f t="shared" si="69"/>
        <v>2021</v>
      </c>
      <c r="P751" s="27" t="str">
        <f>VLOOKUP(N751,'קובץ עזר - לא לגעת'!$C$3:$D$14,2,0)</f>
        <v>ינואר</v>
      </c>
      <c r="Q751" s="27" t="str">
        <f t="shared" si="70"/>
        <v>ינואר_2021</v>
      </c>
    </row>
    <row r="752" spans="1:17" x14ac:dyDescent="0.3">
      <c r="A752" s="9">
        <v>750</v>
      </c>
      <c r="B752" s="6">
        <f t="shared" si="71"/>
        <v>44210</v>
      </c>
      <c r="C752" s="7">
        <f>SUMIF('תנועות בנק'!$A:$A,$B752,'תנועות בנק'!E:E)</f>
        <v>0</v>
      </c>
      <c r="D752" s="7">
        <f>SUMIF('תנועות בנק'!$A:$A,$B752,'תנועות בנק'!F:F)</f>
        <v>0</v>
      </c>
      <c r="E752" s="7">
        <f t="shared" si="66"/>
        <v>0</v>
      </c>
      <c r="F752" s="7">
        <f t="shared" si="67"/>
        <v>-58889</v>
      </c>
      <c r="G752" s="7">
        <f>-דשבורד!$F$5</f>
        <v>-20000</v>
      </c>
      <c r="N752" s="26">
        <f t="shared" si="68"/>
        <v>1</v>
      </c>
      <c r="O752" s="26">
        <f t="shared" si="69"/>
        <v>2021</v>
      </c>
      <c r="P752" s="27" t="str">
        <f>VLOOKUP(N752,'קובץ עזר - לא לגעת'!$C$3:$D$14,2,0)</f>
        <v>ינואר</v>
      </c>
      <c r="Q752" s="27" t="str">
        <f t="shared" si="70"/>
        <v>ינואר_2021</v>
      </c>
    </row>
    <row r="753" spans="1:17" x14ac:dyDescent="0.3">
      <c r="A753" s="9">
        <v>751</v>
      </c>
      <c r="B753" s="6">
        <f t="shared" si="71"/>
        <v>44211</v>
      </c>
      <c r="C753" s="7">
        <f>SUMIF('תנועות בנק'!$A:$A,$B753,'תנועות בנק'!E:E)</f>
        <v>0</v>
      </c>
      <c r="D753" s="7">
        <f>SUMIF('תנועות בנק'!$A:$A,$B753,'תנועות בנק'!F:F)</f>
        <v>0</v>
      </c>
      <c r="E753" s="7">
        <f t="shared" si="66"/>
        <v>0</v>
      </c>
      <c r="F753" s="7">
        <f t="shared" si="67"/>
        <v>-58889</v>
      </c>
      <c r="G753" s="7">
        <f>-דשבורד!$F$5</f>
        <v>-20000</v>
      </c>
      <c r="N753" s="26">
        <f t="shared" si="68"/>
        <v>1</v>
      </c>
      <c r="O753" s="26">
        <f t="shared" si="69"/>
        <v>2021</v>
      </c>
      <c r="P753" s="27" t="str">
        <f>VLOOKUP(N753,'קובץ עזר - לא לגעת'!$C$3:$D$14,2,0)</f>
        <v>ינואר</v>
      </c>
      <c r="Q753" s="27" t="str">
        <f t="shared" si="70"/>
        <v>ינואר_2021</v>
      </c>
    </row>
    <row r="754" spans="1:17" x14ac:dyDescent="0.3">
      <c r="A754" s="9">
        <v>752</v>
      </c>
      <c r="B754" s="6">
        <f t="shared" si="71"/>
        <v>44212</v>
      </c>
      <c r="C754" s="7">
        <f>SUMIF('תנועות בנק'!$A:$A,$B754,'תנועות בנק'!E:E)</f>
        <v>0</v>
      </c>
      <c r="D754" s="7">
        <f>SUMIF('תנועות בנק'!$A:$A,$B754,'תנועות בנק'!F:F)</f>
        <v>0</v>
      </c>
      <c r="E754" s="7">
        <f t="shared" si="66"/>
        <v>0</v>
      </c>
      <c r="F754" s="7">
        <f t="shared" si="67"/>
        <v>-58889</v>
      </c>
      <c r="G754" s="7">
        <f>-דשבורד!$F$5</f>
        <v>-20000</v>
      </c>
      <c r="N754" s="26">
        <f t="shared" si="68"/>
        <v>1</v>
      </c>
      <c r="O754" s="26">
        <f t="shared" si="69"/>
        <v>2021</v>
      </c>
      <c r="P754" s="27" t="str">
        <f>VLOOKUP(N754,'קובץ עזר - לא לגעת'!$C$3:$D$14,2,0)</f>
        <v>ינואר</v>
      </c>
      <c r="Q754" s="27" t="str">
        <f t="shared" si="70"/>
        <v>ינואר_2021</v>
      </c>
    </row>
    <row r="755" spans="1:17" x14ac:dyDescent="0.3">
      <c r="A755" s="9">
        <v>753</v>
      </c>
      <c r="B755" s="6">
        <f t="shared" si="71"/>
        <v>44213</v>
      </c>
      <c r="C755" s="7">
        <f>SUMIF('תנועות בנק'!$A:$A,$B755,'תנועות בנק'!E:E)</f>
        <v>0</v>
      </c>
      <c r="D755" s="7">
        <f>SUMIF('תנועות בנק'!$A:$A,$B755,'תנועות בנק'!F:F)</f>
        <v>0</v>
      </c>
      <c r="E755" s="7">
        <f t="shared" si="66"/>
        <v>0</v>
      </c>
      <c r="F755" s="7">
        <f t="shared" si="67"/>
        <v>-58889</v>
      </c>
      <c r="G755" s="7">
        <f>-דשבורד!$F$5</f>
        <v>-20000</v>
      </c>
      <c r="N755" s="26">
        <f t="shared" si="68"/>
        <v>1</v>
      </c>
      <c r="O755" s="26">
        <f t="shared" si="69"/>
        <v>2021</v>
      </c>
      <c r="P755" s="27" t="str">
        <f>VLOOKUP(N755,'קובץ עזר - לא לגעת'!$C$3:$D$14,2,0)</f>
        <v>ינואר</v>
      </c>
      <c r="Q755" s="27" t="str">
        <f t="shared" si="70"/>
        <v>ינואר_2021</v>
      </c>
    </row>
    <row r="756" spans="1:17" x14ac:dyDescent="0.3">
      <c r="A756" s="9">
        <v>754</v>
      </c>
      <c r="B756" s="6">
        <f t="shared" si="71"/>
        <v>44214</v>
      </c>
      <c r="C756" s="7">
        <f>SUMIF('תנועות בנק'!$A:$A,$B756,'תנועות בנק'!E:E)</f>
        <v>0</v>
      </c>
      <c r="D756" s="7">
        <f>SUMIF('תנועות בנק'!$A:$A,$B756,'תנועות בנק'!F:F)</f>
        <v>0</v>
      </c>
      <c r="E756" s="7">
        <f t="shared" si="66"/>
        <v>0</v>
      </c>
      <c r="F756" s="7">
        <f t="shared" si="67"/>
        <v>-58889</v>
      </c>
      <c r="G756" s="7">
        <f>-דשבורד!$F$5</f>
        <v>-20000</v>
      </c>
      <c r="N756" s="26">
        <f t="shared" si="68"/>
        <v>1</v>
      </c>
      <c r="O756" s="26">
        <f t="shared" si="69"/>
        <v>2021</v>
      </c>
      <c r="P756" s="27" t="str">
        <f>VLOOKUP(N756,'קובץ עזר - לא לגעת'!$C$3:$D$14,2,0)</f>
        <v>ינואר</v>
      </c>
      <c r="Q756" s="27" t="str">
        <f t="shared" si="70"/>
        <v>ינואר_2021</v>
      </c>
    </row>
    <row r="757" spans="1:17" x14ac:dyDescent="0.3">
      <c r="A757" s="9">
        <v>755</v>
      </c>
      <c r="B757" s="6">
        <f t="shared" si="71"/>
        <v>44215</v>
      </c>
      <c r="C757" s="7">
        <f>SUMIF('תנועות בנק'!$A:$A,$B757,'תנועות בנק'!E:E)</f>
        <v>0</v>
      </c>
      <c r="D757" s="7">
        <f>SUMIF('תנועות בנק'!$A:$A,$B757,'תנועות בנק'!F:F)</f>
        <v>0</v>
      </c>
      <c r="E757" s="7">
        <f t="shared" si="66"/>
        <v>0</v>
      </c>
      <c r="F757" s="7">
        <f t="shared" si="67"/>
        <v>-58889</v>
      </c>
      <c r="G757" s="7">
        <f>-דשבורד!$F$5</f>
        <v>-20000</v>
      </c>
      <c r="N757" s="26">
        <f t="shared" si="68"/>
        <v>1</v>
      </c>
      <c r="O757" s="26">
        <f t="shared" si="69"/>
        <v>2021</v>
      </c>
      <c r="P757" s="27" t="str">
        <f>VLOOKUP(N757,'קובץ עזר - לא לגעת'!$C$3:$D$14,2,0)</f>
        <v>ינואר</v>
      </c>
      <c r="Q757" s="27" t="str">
        <f t="shared" si="70"/>
        <v>ינואר_2021</v>
      </c>
    </row>
    <row r="758" spans="1:17" x14ac:dyDescent="0.3">
      <c r="A758" s="9">
        <v>756</v>
      </c>
      <c r="B758" s="6">
        <f t="shared" si="71"/>
        <v>44216</v>
      </c>
      <c r="C758" s="7">
        <f>SUMIF('תנועות בנק'!$A:$A,$B758,'תנועות בנק'!E:E)</f>
        <v>0</v>
      </c>
      <c r="D758" s="7">
        <f>SUMIF('תנועות בנק'!$A:$A,$B758,'תנועות בנק'!F:F)</f>
        <v>0</v>
      </c>
      <c r="E758" s="7">
        <f t="shared" si="66"/>
        <v>0</v>
      </c>
      <c r="F758" s="7">
        <f t="shared" si="67"/>
        <v>-58889</v>
      </c>
      <c r="G758" s="7">
        <f>-דשבורד!$F$5</f>
        <v>-20000</v>
      </c>
      <c r="N758" s="26">
        <f t="shared" si="68"/>
        <v>1</v>
      </c>
      <c r="O758" s="26">
        <f t="shared" si="69"/>
        <v>2021</v>
      </c>
      <c r="P758" s="27" t="str">
        <f>VLOOKUP(N758,'קובץ עזר - לא לגעת'!$C$3:$D$14,2,0)</f>
        <v>ינואר</v>
      </c>
      <c r="Q758" s="27" t="str">
        <f t="shared" si="70"/>
        <v>ינואר_2021</v>
      </c>
    </row>
    <row r="759" spans="1:17" x14ac:dyDescent="0.3">
      <c r="A759" s="9">
        <v>757</v>
      </c>
      <c r="B759" s="6">
        <f t="shared" si="71"/>
        <v>44217</v>
      </c>
      <c r="C759" s="7">
        <f>SUMIF('תנועות בנק'!$A:$A,$B759,'תנועות בנק'!E:E)</f>
        <v>0</v>
      </c>
      <c r="D759" s="7">
        <f>SUMIF('תנועות בנק'!$A:$A,$B759,'תנועות בנק'!F:F)</f>
        <v>0</v>
      </c>
      <c r="E759" s="7">
        <f t="shared" si="66"/>
        <v>0</v>
      </c>
      <c r="F759" s="7">
        <f t="shared" si="67"/>
        <v>-58889</v>
      </c>
      <c r="G759" s="7">
        <f>-דשבורד!$F$5</f>
        <v>-20000</v>
      </c>
      <c r="N759" s="26">
        <f t="shared" si="68"/>
        <v>1</v>
      </c>
      <c r="O759" s="26">
        <f t="shared" si="69"/>
        <v>2021</v>
      </c>
      <c r="P759" s="27" t="str">
        <f>VLOOKUP(N759,'קובץ עזר - לא לגעת'!$C$3:$D$14,2,0)</f>
        <v>ינואר</v>
      </c>
      <c r="Q759" s="27" t="str">
        <f t="shared" si="70"/>
        <v>ינואר_2021</v>
      </c>
    </row>
    <row r="760" spans="1:17" x14ac:dyDescent="0.3">
      <c r="A760" s="9">
        <v>758</v>
      </c>
      <c r="B760" s="6">
        <f t="shared" si="71"/>
        <v>44218</v>
      </c>
      <c r="C760" s="7">
        <f>SUMIF('תנועות בנק'!$A:$A,$B760,'תנועות בנק'!E:E)</f>
        <v>0</v>
      </c>
      <c r="D760" s="7">
        <f>SUMIF('תנועות בנק'!$A:$A,$B760,'תנועות בנק'!F:F)</f>
        <v>0</v>
      </c>
      <c r="E760" s="7">
        <f t="shared" si="66"/>
        <v>0</v>
      </c>
      <c r="F760" s="7">
        <f t="shared" si="67"/>
        <v>-58889</v>
      </c>
      <c r="G760" s="7">
        <f>-דשבורד!$F$5</f>
        <v>-20000</v>
      </c>
      <c r="N760" s="26">
        <f t="shared" si="68"/>
        <v>1</v>
      </c>
      <c r="O760" s="26">
        <f t="shared" si="69"/>
        <v>2021</v>
      </c>
      <c r="P760" s="27" t="str">
        <f>VLOOKUP(N760,'קובץ עזר - לא לגעת'!$C$3:$D$14,2,0)</f>
        <v>ינואר</v>
      </c>
      <c r="Q760" s="27" t="str">
        <f t="shared" si="70"/>
        <v>ינואר_2021</v>
      </c>
    </row>
    <row r="761" spans="1:17" x14ac:dyDescent="0.3">
      <c r="A761" s="9">
        <v>759</v>
      </c>
      <c r="B761" s="6">
        <f t="shared" si="71"/>
        <v>44219</v>
      </c>
      <c r="C761" s="7">
        <f>SUMIF('תנועות בנק'!$A:$A,$B761,'תנועות בנק'!E:E)</f>
        <v>0</v>
      </c>
      <c r="D761" s="7">
        <f>SUMIF('תנועות בנק'!$A:$A,$B761,'תנועות בנק'!F:F)</f>
        <v>0</v>
      </c>
      <c r="E761" s="7">
        <f t="shared" si="66"/>
        <v>0</v>
      </c>
      <c r="F761" s="7">
        <f t="shared" si="67"/>
        <v>-58889</v>
      </c>
      <c r="G761" s="7">
        <f>-דשבורד!$F$5</f>
        <v>-20000</v>
      </c>
      <c r="N761" s="26">
        <f t="shared" si="68"/>
        <v>1</v>
      </c>
      <c r="O761" s="26">
        <f t="shared" si="69"/>
        <v>2021</v>
      </c>
      <c r="P761" s="27" t="str">
        <f>VLOOKUP(N761,'קובץ עזר - לא לגעת'!$C$3:$D$14,2,0)</f>
        <v>ינואר</v>
      </c>
      <c r="Q761" s="27" t="str">
        <f t="shared" si="70"/>
        <v>ינואר_2021</v>
      </c>
    </row>
    <row r="762" spans="1:17" x14ac:dyDescent="0.3">
      <c r="A762" s="9">
        <v>760</v>
      </c>
      <c r="B762" s="6">
        <f t="shared" si="71"/>
        <v>44220</v>
      </c>
      <c r="C762" s="7">
        <f>SUMIF('תנועות בנק'!$A:$A,$B762,'תנועות בנק'!E:E)</f>
        <v>0</v>
      </c>
      <c r="D762" s="7">
        <f>SUMIF('תנועות בנק'!$A:$A,$B762,'תנועות בנק'!F:F)</f>
        <v>0</v>
      </c>
      <c r="E762" s="7">
        <f t="shared" si="66"/>
        <v>0</v>
      </c>
      <c r="F762" s="7">
        <f t="shared" si="67"/>
        <v>-58889</v>
      </c>
      <c r="G762" s="7">
        <f>-דשבורד!$F$5</f>
        <v>-20000</v>
      </c>
      <c r="N762" s="26">
        <f t="shared" si="68"/>
        <v>1</v>
      </c>
      <c r="O762" s="26">
        <f t="shared" si="69"/>
        <v>2021</v>
      </c>
      <c r="P762" s="27" t="str">
        <f>VLOOKUP(N762,'קובץ עזר - לא לגעת'!$C$3:$D$14,2,0)</f>
        <v>ינואר</v>
      </c>
      <c r="Q762" s="27" t="str">
        <f t="shared" si="70"/>
        <v>ינואר_2021</v>
      </c>
    </row>
    <row r="763" spans="1:17" x14ac:dyDescent="0.3">
      <c r="A763" s="9">
        <v>761</v>
      </c>
      <c r="B763" s="6">
        <f t="shared" si="71"/>
        <v>44221</v>
      </c>
      <c r="C763" s="7">
        <f>SUMIF('תנועות בנק'!$A:$A,$B763,'תנועות בנק'!E:E)</f>
        <v>0</v>
      </c>
      <c r="D763" s="7">
        <f>SUMIF('תנועות בנק'!$A:$A,$B763,'תנועות בנק'!F:F)</f>
        <v>0</v>
      </c>
      <c r="E763" s="7">
        <f t="shared" si="66"/>
        <v>0</v>
      </c>
      <c r="F763" s="7">
        <f t="shared" si="67"/>
        <v>-58889</v>
      </c>
      <c r="G763" s="7">
        <f>-דשבורד!$F$5</f>
        <v>-20000</v>
      </c>
      <c r="N763" s="26">
        <f t="shared" si="68"/>
        <v>1</v>
      </c>
      <c r="O763" s="26">
        <f t="shared" si="69"/>
        <v>2021</v>
      </c>
      <c r="P763" s="27" t="str">
        <f>VLOOKUP(N763,'קובץ עזר - לא לגעת'!$C$3:$D$14,2,0)</f>
        <v>ינואר</v>
      </c>
      <c r="Q763" s="27" t="str">
        <f t="shared" si="70"/>
        <v>ינואר_2021</v>
      </c>
    </row>
    <row r="764" spans="1:17" x14ac:dyDescent="0.3">
      <c r="A764" s="9">
        <v>762</v>
      </c>
      <c r="B764" s="6">
        <f t="shared" si="71"/>
        <v>44222</v>
      </c>
      <c r="C764" s="7">
        <f>SUMIF('תנועות בנק'!$A:$A,$B764,'תנועות בנק'!E:E)</f>
        <v>0</v>
      </c>
      <c r="D764" s="7">
        <f>SUMIF('תנועות בנק'!$A:$A,$B764,'תנועות בנק'!F:F)</f>
        <v>0</v>
      </c>
      <c r="E764" s="7">
        <f t="shared" si="66"/>
        <v>0</v>
      </c>
      <c r="F764" s="7">
        <f t="shared" si="67"/>
        <v>-58889</v>
      </c>
      <c r="G764" s="7">
        <f>-דשבורד!$F$5</f>
        <v>-20000</v>
      </c>
      <c r="N764" s="26">
        <f t="shared" si="68"/>
        <v>1</v>
      </c>
      <c r="O764" s="26">
        <f t="shared" si="69"/>
        <v>2021</v>
      </c>
      <c r="P764" s="27" t="str">
        <f>VLOOKUP(N764,'קובץ עזר - לא לגעת'!$C$3:$D$14,2,0)</f>
        <v>ינואר</v>
      </c>
      <c r="Q764" s="27" t="str">
        <f t="shared" si="70"/>
        <v>ינואר_2021</v>
      </c>
    </row>
    <row r="765" spans="1:17" x14ac:dyDescent="0.3">
      <c r="A765" s="9">
        <v>763</v>
      </c>
      <c r="B765" s="6">
        <f t="shared" si="71"/>
        <v>44223</v>
      </c>
      <c r="C765" s="7">
        <f>SUMIF('תנועות בנק'!$A:$A,$B765,'תנועות בנק'!E:E)</f>
        <v>0</v>
      </c>
      <c r="D765" s="7">
        <f>SUMIF('תנועות בנק'!$A:$A,$B765,'תנועות בנק'!F:F)</f>
        <v>0</v>
      </c>
      <c r="E765" s="7">
        <f t="shared" si="66"/>
        <v>0</v>
      </c>
      <c r="F765" s="7">
        <f t="shared" si="67"/>
        <v>-58889</v>
      </c>
      <c r="G765" s="7">
        <f>-דשבורד!$F$5</f>
        <v>-20000</v>
      </c>
      <c r="N765" s="26">
        <f t="shared" si="68"/>
        <v>1</v>
      </c>
      <c r="O765" s="26">
        <f t="shared" si="69"/>
        <v>2021</v>
      </c>
      <c r="P765" s="27" t="str">
        <f>VLOOKUP(N765,'קובץ עזר - לא לגעת'!$C$3:$D$14,2,0)</f>
        <v>ינואר</v>
      </c>
      <c r="Q765" s="27" t="str">
        <f t="shared" si="70"/>
        <v>ינואר_2021</v>
      </c>
    </row>
    <row r="766" spans="1:17" x14ac:dyDescent="0.3">
      <c r="A766" s="9">
        <v>764</v>
      </c>
      <c r="B766" s="6">
        <f t="shared" si="71"/>
        <v>44224</v>
      </c>
      <c r="C766" s="7">
        <f>SUMIF('תנועות בנק'!$A:$A,$B766,'תנועות בנק'!E:E)</f>
        <v>0</v>
      </c>
      <c r="D766" s="7">
        <f>SUMIF('תנועות בנק'!$A:$A,$B766,'תנועות בנק'!F:F)</f>
        <v>0</v>
      </c>
      <c r="E766" s="7">
        <f t="shared" si="66"/>
        <v>0</v>
      </c>
      <c r="F766" s="7">
        <f t="shared" si="67"/>
        <v>-58889</v>
      </c>
      <c r="G766" s="7">
        <f>-דשבורד!$F$5</f>
        <v>-20000</v>
      </c>
      <c r="N766" s="26">
        <f t="shared" si="68"/>
        <v>1</v>
      </c>
      <c r="O766" s="26">
        <f t="shared" si="69"/>
        <v>2021</v>
      </c>
      <c r="P766" s="27" t="str">
        <f>VLOOKUP(N766,'קובץ עזר - לא לגעת'!$C$3:$D$14,2,0)</f>
        <v>ינואר</v>
      </c>
      <c r="Q766" s="27" t="str">
        <f t="shared" si="70"/>
        <v>ינואר_2021</v>
      </c>
    </row>
    <row r="767" spans="1:17" x14ac:dyDescent="0.3">
      <c r="A767" s="9">
        <v>765</v>
      </c>
      <c r="B767" s="6">
        <f t="shared" si="71"/>
        <v>44225</v>
      </c>
      <c r="C767" s="7">
        <f>SUMIF('תנועות בנק'!$A:$A,$B767,'תנועות בנק'!E:E)</f>
        <v>0</v>
      </c>
      <c r="D767" s="7">
        <f>SUMIF('תנועות בנק'!$A:$A,$B767,'תנועות בנק'!F:F)</f>
        <v>0</v>
      </c>
      <c r="E767" s="7">
        <f t="shared" si="66"/>
        <v>0</v>
      </c>
      <c r="F767" s="7">
        <f t="shared" si="67"/>
        <v>-58889</v>
      </c>
      <c r="G767" s="7">
        <f>-דשבורד!$F$5</f>
        <v>-20000</v>
      </c>
      <c r="N767" s="26">
        <f t="shared" si="68"/>
        <v>1</v>
      </c>
      <c r="O767" s="26">
        <f t="shared" si="69"/>
        <v>2021</v>
      </c>
      <c r="P767" s="27" t="str">
        <f>VLOOKUP(N767,'קובץ עזר - לא לגעת'!$C$3:$D$14,2,0)</f>
        <v>ינואר</v>
      </c>
      <c r="Q767" s="27" t="str">
        <f t="shared" si="70"/>
        <v>ינואר_2021</v>
      </c>
    </row>
    <row r="768" spans="1:17" x14ac:dyDescent="0.3">
      <c r="A768" s="9">
        <v>766</v>
      </c>
      <c r="B768" s="6">
        <f t="shared" si="71"/>
        <v>44226</v>
      </c>
      <c r="C768" s="7">
        <f>SUMIF('תנועות בנק'!$A:$A,$B768,'תנועות בנק'!E:E)</f>
        <v>0</v>
      </c>
      <c r="D768" s="7">
        <f>SUMIF('תנועות בנק'!$A:$A,$B768,'תנועות בנק'!F:F)</f>
        <v>0</v>
      </c>
      <c r="E768" s="7">
        <f t="shared" si="66"/>
        <v>0</v>
      </c>
      <c r="F768" s="7">
        <f t="shared" si="67"/>
        <v>-58889</v>
      </c>
      <c r="G768" s="7">
        <f>-דשבורד!$F$5</f>
        <v>-20000</v>
      </c>
      <c r="N768" s="26">
        <f t="shared" si="68"/>
        <v>1</v>
      </c>
      <c r="O768" s="26">
        <f t="shared" si="69"/>
        <v>2021</v>
      </c>
      <c r="P768" s="27" t="str">
        <f>VLOOKUP(N768,'קובץ עזר - לא לגעת'!$C$3:$D$14,2,0)</f>
        <v>ינואר</v>
      </c>
      <c r="Q768" s="27" t="str">
        <f t="shared" si="70"/>
        <v>ינואר_2021</v>
      </c>
    </row>
    <row r="769" spans="1:17" x14ac:dyDescent="0.3">
      <c r="A769" s="9">
        <v>767</v>
      </c>
      <c r="B769" s="6">
        <f t="shared" si="71"/>
        <v>44227</v>
      </c>
      <c r="C769" s="7">
        <f>SUMIF('תנועות בנק'!$A:$A,$B769,'תנועות בנק'!E:E)</f>
        <v>0</v>
      </c>
      <c r="D769" s="7">
        <f>SUMIF('תנועות בנק'!$A:$A,$B769,'תנועות בנק'!F:F)</f>
        <v>0</v>
      </c>
      <c r="E769" s="7">
        <f t="shared" si="66"/>
        <v>0</v>
      </c>
      <c r="F769" s="7">
        <f t="shared" si="67"/>
        <v>-58889</v>
      </c>
      <c r="G769" s="7">
        <f>-דשבורד!$F$5</f>
        <v>-20000</v>
      </c>
      <c r="N769" s="26">
        <f t="shared" si="68"/>
        <v>1</v>
      </c>
      <c r="O769" s="26">
        <f t="shared" si="69"/>
        <v>2021</v>
      </c>
      <c r="P769" s="27" t="str">
        <f>VLOOKUP(N769,'קובץ עזר - לא לגעת'!$C$3:$D$14,2,0)</f>
        <v>ינואר</v>
      </c>
      <c r="Q769" s="27" t="str">
        <f t="shared" si="70"/>
        <v>ינואר_2021</v>
      </c>
    </row>
    <row r="770" spans="1:17" x14ac:dyDescent="0.3">
      <c r="A770" s="9">
        <v>768</v>
      </c>
      <c r="B770" s="6">
        <f t="shared" si="71"/>
        <v>44228</v>
      </c>
      <c r="C770" s="7">
        <f>SUMIF('תנועות בנק'!$A:$A,$B770,'תנועות בנק'!E:E)</f>
        <v>0</v>
      </c>
      <c r="D770" s="7">
        <f>SUMIF('תנועות בנק'!$A:$A,$B770,'תנועות בנק'!F:F)</f>
        <v>0</v>
      </c>
      <c r="E770" s="7">
        <f t="shared" si="66"/>
        <v>0</v>
      </c>
      <c r="F770" s="7">
        <f t="shared" si="67"/>
        <v>-58889</v>
      </c>
      <c r="G770" s="7">
        <f>-דשבורד!$F$5</f>
        <v>-20000</v>
      </c>
      <c r="N770" s="26">
        <f t="shared" si="68"/>
        <v>2</v>
      </c>
      <c r="O770" s="26">
        <f t="shared" si="69"/>
        <v>2021</v>
      </c>
      <c r="P770" s="27" t="str">
        <f>VLOOKUP(N770,'קובץ עזר - לא לגעת'!$C$3:$D$14,2,0)</f>
        <v>פברואר</v>
      </c>
      <c r="Q770" s="27" t="str">
        <f t="shared" si="70"/>
        <v>פברואר_2021</v>
      </c>
    </row>
    <row r="771" spans="1:17" x14ac:dyDescent="0.3">
      <c r="A771" s="9">
        <v>769</v>
      </c>
      <c r="B771" s="6">
        <f t="shared" si="71"/>
        <v>44229</v>
      </c>
      <c r="C771" s="7">
        <f>SUMIF('תנועות בנק'!$A:$A,$B771,'תנועות בנק'!E:E)</f>
        <v>0</v>
      </c>
      <c r="D771" s="7">
        <f>SUMIF('תנועות בנק'!$A:$A,$B771,'תנועות בנק'!F:F)</f>
        <v>0</v>
      </c>
      <c r="E771" s="7">
        <f t="shared" si="66"/>
        <v>0</v>
      </c>
      <c r="F771" s="7">
        <f t="shared" si="67"/>
        <v>-58889</v>
      </c>
      <c r="G771" s="7">
        <f>-דשבורד!$F$5</f>
        <v>-20000</v>
      </c>
      <c r="N771" s="26">
        <f t="shared" si="68"/>
        <v>2</v>
      </c>
      <c r="O771" s="26">
        <f t="shared" si="69"/>
        <v>2021</v>
      </c>
      <c r="P771" s="27" t="str">
        <f>VLOOKUP(N771,'קובץ עזר - לא לגעת'!$C$3:$D$14,2,0)</f>
        <v>פברואר</v>
      </c>
      <c r="Q771" s="27" t="str">
        <f t="shared" si="70"/>
        <v>פברואר_2021</v>
      </c>
    </row>
    <row r="772" spans="1:17" x14ac:dyDescent="0.3">
      <c r="A772" s="9">
        <v>770</v>
      </c>
      <c r="B772" s="6">
        <f t="shared" si="71"/>
        <v>44230</v>
      </c>
      <c r="C772" s="7">
        <f>SUMIF('תנועות בנק'!$A:$A,$B772,'תנועות בנק'!E:E)</f>
        <v>0</v>
      </c>
      <c r="D772" s="7">
        <f>SUMIF('תנועות בנק'!$A:$A,$B772,'תנועות בנק'!F:F)</f>
        <v>0</v>
      </c>
      <c r="E772" s="7">
        <f t="shared" ref="E772:E835" si="72">C772-D772</f>
        <v>0</v>
      </c>
      <c r="F772" s="7">
        <f t="shared" ref="F772:F835" si="73">F771+E772</f>
        <v>-58889</v>
      </c>
      <c r="G772" s="7">
        <f>-דשבורד!$F$5</f>
        <v>-20000</v>
      </c>
      <c r="N772" s="26">
        <f t="shared" ref="N772:N835" si="74">MONTH(B772)</f>
        <v>2</v>
      </c>
      <c r="O772" s="26">
        <f t="shared" ref="O772:O835" si="75">YEAR(B772)</f>
        <v>2021</v>
      </c>
      <c r="P772" s="27" t="str">
        <f>VLOOKUP(N772,'קובץ עזר - לא לגעת'!$C$3:$D$14,2,0)</f>
        <v>פברואר</v>
      </c>
      <c r="Q772" s="27" t="str">
        <f t="shared" ref="Q772:Q835" si="76">P772&amp;"_"&amp;O772</f>
        <v>פברואר_2021</v>
      </c>
    </row>
    <row r="773" spans="1:17" x14ac:dyDescent="0.3">
      <c r="A773" s="9">
        <v>771</v>
      </c>
      <c r="B773" s="6">
        <f t="shared" ref="B773:B836" si="77">B772+1</f>
        <v>44231</v>
      </c>
      <c r="C773" s="7">
        <f>SUMIF('תנועות בנק'!$A:$A,$B773,'תנועות בנק'!E:E)</f>
        <v>0</v>
      </c>
      <c r="D773" s="7">
        <f>SUMIF('תנועות בנק'!$A:$A,$B773,'תנועות בנק'!F:F)</f>
        <v>0</v>
      </c>
      <c r="E773" s="7">
        <f t="shared" si="72"/>
        <v>0</v>
      </c>
      <c r="F773" s="7">
        <f t="shared" si="73"/>
        <v>-58889</v>
      </c>
      <c r="G773" s="7">
        <f>-דשבורד!$F$5</f>
        <v>-20000</v>
      </c>
      <c r="N773" s="26">
        <f t="shared" si="74"/>
        <v>2</v>
      </c>
      <c r="O773" s="26">
        <f t="shared" si="75"/>
        <v>2021</v>
      </c>
      <c r="P773" s="27" t="str">
        <f>VLOOKUP(N773,'קובץ עזר - לא לגעת'!$C$3:$D$14,2,0)</f>
        <v>פברואר</v>
      </c>
      <c r="Q773" s="27" t="str">
        <f t="shared" si="76"/>
        <v>פברואר_2021</v>
      </c>
    </row>
    <row r="774" spans="1:17" x14ac:dyDescent="0.3">
      <c r="A774" s="9">
        <v>772</v>
      </c>
      <c r="B774" s="6">
        <f t="shared" si="77"/>
        <v>44232</v>
      </c>
      <c r="C774" s="7">
        <f>SUMIF('תנועות בנק'!$A:$A,$B774,'תנועות בנק'!E:E)</f>
        <v>0</v>
      </c>
      <c r="D774" s="7">
        <f>SUMIF('תנועות בנק'!$A:$A,$B774,'תנועות בנק'!F:F)</f>
        <v>0</v>
      </c>
      <c r="E774" s="7">
        <f t="shared" si="72"/>
        <v>0</v>
      </c>
      <c r="F774" s="7">
        <f t="shared" si="73"/>
        <v>-58889</v>
      </c>
      <c r="G774" s="7">
        <f>-דשבורד!$F$5</f>
        <v>-20000</v>
      </c>
      <c r="N774" s="26">
        <f t="shared" si="74"/>
        <v>2</v>
      </c>
      <c r="O774" s="26">
        <f t="shared" si="75"/>
        <v>2021</v>
      </c>
      <c r="P774" s="27" t="str">
        <f>VLOOKUP(N774,'קובץ עזר - לא לגעת'!$C$3:$D$14,2,0)</f>
        <v>פברואר</v>
      </c>
      <c r="Q774" s="27" t="str">
        <f t="shared" si="76"/>
        <v>פברואר_2021</v>
      </c>
    </row>
    <row r="775" spans="1:17" x14ac:dyDescent="0.3">
      <c r="A775" s="9">
        <v>773</v>
      </c>
      <c r="B775" s="6">
        <f t="shared" si="77"/>
        <v>44233</v>
      </c>
      <c r="C775" s="7">
        <f>SUMIF('תנועות בנק'!$A:$A,$B775,'תנועות בנק'!E:E)</f>
        <v>0</v>
      </c>
      <c r="D775" s="7">
        <f>SUMIF('תנועות בנק'!$A:$A,$B775,'תנועות בנק'!F:F)</f>
        <v>0</v>
      </c>
      <c r="E775" s="7">
        <f t="shared" si="72"/>
        <v>0</v>
      </c>
      <c r="F775" s="7">
        <f t="shared" si="73"/>
        <v>-58889</v>
      </c>
      <c r="G775" s="7">
        <f>-דשבורד!$F$5</f>
        <v>-20000</v>
      </c>
      <c r="N775" s="26">
        <f t="shared" si="74"/>
        <v>2</v>
      </c>
      <c r="O775" s="26">
        <f t="shared" si="75"/>
        <v>2021</v>
      </c>
      <c r="P775" s="27" t="str">
        <f>VLOOKUP(N775,'קובץ עזר - לא לגעת'!$C$3:$D$14,2,0)</f>
        <v>פברואר</v>
      </c>
      <c r="Q775" s="27" t="str">
        <f t="shared" si="76"/>
        <v>פברואר_2021</v>
      </c>
    </row>
    <row r="776" spans="1:17" x14ac:dyDescent="0.3">
      <c r="A776" s="9">
        <v>774</v>
      </c>
      <c r="B776" s="6">
        <f t="shared" si="77"/>
        <v>44234</v>
      </c>
      <c r="C776" s="7">
        <f>SUMIF('תנועות בנק'!$A:$A,$B776,'תנועות בנק'!E:E)</f>
        <v>0</v>
      </c>
      <c r="D776" s="7">
        <f>SUMIF('תנועות בנק'!$A:$A,$B776,'תנועות בנק'!F:F)</f>
        <v>0</v>
      </c>
      <c r="E776" s="7">
        <f t="shared" si="72"/>
        <v>0</v>
      </c>
      <c r="F776" s="7">
        <f t="shared" si="73"/>
        <v>-58889</v>
      </c>
      <c r="G776" s="7">
        <f>-דשבורד!$F$5</f>
        <v>-20000</v>
      </c>
      <c r="N776" s="26">
        <f t="shared" si="74"/>
        <v>2</v>
      </c>
      <c r="O776" s="26">
        <f t="shared" si="75"/>
        <v>2021</v>
      </c>
      <c r="P776" s="27" t="str">
        <f>VLOOKUP(N776,'קובץ עזר - לא לגעת'!$C$3:$D$14,2,0)</f>
        <v>פברואר</v>
      </c>
      <c r="Q776" s="27" t="str">
        <f t="shared" si="76"/>
        <v>פברואר_2021</v>
      </c>
    </row>
    <row r="777" spans="1:17" x14ac:dyDescent="0.3">
      <c r="A777" s="9">
        <v>775</v>
      </c>
      <c r="B777" s="6">
        <f t="shared" si="77"/>
        <v>44235</v>
      </c>
      <c r="C777" s="7">
        <f>SUMIF('תנועות בנק'!$A:$A,$B777,'תנועות בנק'!E:E)</f>
        <v>0</v>
      </c>
      <c r="D777" s="7">
        <f>SUMIF('תנועות בנק'!$A:$A,$B777,'תנועות בנק'!F:F)</f>
        <v>0</v>
      </c>
      <c r="E777" s="7">
        <f t="shared" si="72"/>
        <v>0</v>
      </c>
      <c r="F777" s="7">
        <f t="shared" si="73"/>
        <v>-58889</v>
      </c>
      <c r="G777" s="7">
        <f>-דשבורד!$F$5</f>
        <v>-20000</v>
      </c>
      <c r="N777" s="26">
        <f t="shared" si="74"/>
        <v>2</v>
      </c>
      <c r="O777" s="26">
        <f t="shared" si="75"/>
        <v>2021</v>
      </c>
      <c r="P777" s="27" t="str">
        <f>VLOOKUP(N777,'קובץ עזר - לא לגעת'!$C$3:$D$14,2,0)</f>
        <v>פברואר</v>
      </c>
      <c r="Q777" s="27" t="str">
        <f t="shared" si="76"/>
        <v>פברואר_2021</v>
      </c>
    </row>
    <row r="778" spans="1:17" x14ac:dyDescent="0.3">
      <c r="A778" s="9">
        <v>776</v>
      </c>
      <c r="B778" s="6">
        <f t="shared" si="77"/>
        <v>44236</v>
      </c>
      <c r="C778" s="7">
        <f>SUMIF('תנועות בנק'!$A:$A,$B778,'תנועות בנק'!E:E)</f>
        <v>0</v>
      </c>
      <c r="D778" s="7">
        <f>SUMIF('תנועות בנק'!$A:$A,$B778,'תנועות בנק'!F:F)</f>
        <v>0</v>
      </c>
      <c r="E778" s="7">
        <f t="shared" si="72"/>
        <v>0</v>
      </c>
      <c r="F778" s="7">
        <f t="shared" si="73"/>
        <v>-58889</v>
      </c>
      <c r="G778" s="7">
        <f>-דשבורד!$F$5</f>
        <v>-20000</v>
      </c>
      <c r="N778" s="26">
        <f t="shared" si="74"/>
        <v>2</v>
      </c>
      <c r="O778" s="26">
        <f t="shared" si="75"/>
        <v>2021</v>
      </c>
      <c r="P778" s="27" t="str">
        <f>VLOOKUP(N778,'קובץ עזר - לא לגעת'!$C$3:$D$14,2,0)</f>
        <v>פברואר</v>
      </c>
      <c r="Q778" s="27" t="str">
        <f t="shared" si="76"/>
        <v>פברואר_2021</v>
      </c>
    </row>
    <row r="779" spans="1:17" x14ac:dyDescent="0.3">
      <c r="A779" s="9">
        <v>777</v>
      </c>
      <c r="B779" s="6">
        <f t="shared" si="77"/>
        <v>44237</v>
      </c>
      <c r="C779" s="7">
        <f>SUMIF('תנועות בנק'!$A:$A,$B779,'תנועות בנק'!E:E)</f>
        <v>0</v>
      </c>
      <c r="D779" s="7">
        <f>SUMIF('תנועות בנק'!$A:$A,$B779,'תנועות בנק'!F:F)</f>
        <v>0</v>
      </c>
      <c r="E779" s="7">
        <f t="shared" si="72"/>
        <v>0</v>
      </c>
      <c r="F779" s="7">
        <f t="shared" si="73"/>
        <v>-58889</v>
      </c>
      <c r="G779" s="7">
        <f>-דשבורד!$F$5</f>
        <v>-20000</v>
      </c>
      <c r="N779" s="26">
        <f t="shared" si="74"/>
        <v>2</v>
      </c>
      <c r="O779" s="26">
        <f t="shared" si="75"/>
        <v>2021</v>
      </c>
      <c r="P779" s="27" t="str">
        <f>VLOOKUP(N779,'קובץ עזר - לא לגעת'!$C$3:$D$14,2,0)</f>
        <v>פברואר</v>
      </c>
      <c r="Q779" s="27" t="str">
        <f t="shared" si="76"/>
        <v>פברואר_2021</v>
      </c>
    </row>
    <row r="780" spans="1:17" x14ac:dyDescent="0.3">
      <c r="A780" s="9">
        <v>778</v>
      </c>
      <c r="B780" s="6">
        <f t="shared" si="77"/>
        <v>44238</v>
      </c>
      <c r="C780" s="7">
        <f>SUMIF('תנועות בנק'!$A:$A,$B780,'תנועות בנק'!E:E)</f>
        <v>0</v>
      </c>
      <c r="D780" s="7">
        <f>SUMIF('תנועות בנק'!$A:$A,$B780,'תנועות בנק'!F:F)</f>
        <v>0</v>
      </c>
      <c r="E780" s="7">
        <f t="shared" si="72"/>
        <v>0</v>
      </c>
      <c r="F780" s="7">
        <f t="shared" si="73"/>
        <v>-58889</v>
      </c>
      <c r="G780" s="7">
        <f>-דשבורד!$F$5</f>
        <v>-20000</v>
      </c>
      <c r="N780" s="26">
        <f t="shared" si="74"/>
        <v>2</v>
      </c>
      <c r="O780" s="26">
        <f t="shared" si="75"/>
        <v>2021</v>
      </c>
      <c r="P780" s="27" t="str">
        <f>VLOOKUP(N780,'קובץ עזר - לא לגעת'!$C$3:$D$14,2,0)</f>
        <v>פברואר</v>
      </c>
      <c r="Q780" s="27" t="str">
        <f t="shared" si="76"/>
        <v>פברואר_2021</v>
      </c>
    </row>
    <row r="781" spans="1:17" x14ac:dyDescent="0.3">
      <c r="A781" s="9">
        <v>779</v>
      </c>
      <c r="B781" s="6">
        <f t="shared" si="77"/>
        <v>44239</v>
      </c>
      <c r="C781" s="7">
        <f>SUMIF('תנועות בנק'!$A:$A,$B781,'תנועות בנק'!E:E)</f>
        <v>0</v>
      </c>
      <c r="D781" s="7">
        <f>SUMIF('תנועות בנק'!$A:$A,$B781,'תנועות בנק'!F:F)</f>
        <v>0</v>
      </c>
      <c r="E781" s="7">
        <f t="shared" si="72"/>
        <v>0</v>
      </c>
      <c r="F781" s="7">
        <f t="shared" si="73"/>
        <v>-58889</v>
      </c>
      <c r="G781" s="7">
        <f>-דשבורד!$F$5</f>
        <v>-20000</v>
      </c>
      <c r="N781" s="26">
        <f t="shared" si="74"/>
        <v>2</v>
      </c>
      <c r="O781" s="26">
        <f t="shared" si="75"/>
        <v>2021</v>
      </c>
      <c r="P781" s="27" t="str">
        <f>VLOOKUP(N781,'קובץ עזר - לא לגעת'!$C$3:$D$14,2,0)</f>
        <v>פברואר</v>
      </c>
      <c r="Q781" s="27" t="str">
        <f t="shared" si="76"/>
        <v>פברואר_2021</v>
      </c>
    </row>
    <row r="782" spans="1:17" x14ac:dyDescent="0.3">
      <c r="A782" s="9">
        <v>780</v>
      </c>
      <c r="B782" s="6">
        <f t="shared" si="77"/>
        <v>44240</v>
      </c>
      <c r="C782" s="7">
        <f>SUMIF('תנועות בנק'!$A:$A,$B782,'תנועות בנק'!E:E)</f>
        <v>0</v>
      </c>
      <c r="D782" s="7">
        <f>SUMIF('תנועות בנק'!$A:$A,$B782,'תנועות בנק'!F:F)</f>
        <v>0</v>
      </c>
      <c r="E782" s="7">
        <f t="shared" si="72"/>
        <v>0</v>
      </c>
      <c r="F782" s="7">
        <f t="shared" si="73"/>
        <v>-58889</v>
      </c>
      <c r="G782" s="7">
        <f>-דשבורד!$F$5</f>
        <v>-20000</v>
      </c>
      <c r="N782" s="26">
        <f t="shared" si="74"/>
        <v>2</v>
      </c>
      <c r="O782" s="26">
        <f t="shared" si="75"/>
        <v>2021</v>
      </c>
      <c r="P782" s="27" t="str">
        <f>VLOOKUP(N782,'קובץ עזר - לא לגעת'!$C$3:$D$14,2,0)</f>
        <v>פברואר</v>
      </c>
      <c r="Q782" s="27" t="str">
        <f t="shared" si="76"/>
        <v>פברואר_2021</v>
      </c>
    </row>
    <row r="783" spans="1:17" x14ac:dyDescent="0.3">
      <c r="A783" s="9">
        <v>781</v>
      </c>
      <c r="B783" s="6">
        <f t="shared" si="77"/>
        <v>44241</v>
      </c>
      <c r="C783" s="7">
        <f>SUMIF('תנועות בנק'!$A:$A,$B783,'תנועות בנק'!E:E)</f>
        <v>0</v>
      </c>
      <c r="D783" s="7">
        <f>SUMIF('תנועות בנק'!$A:$A,$B783,'תנועות בנק'!F:F)</f>
        <v>0</v>
      </c>
      <c r="E783" s="7">
        <f t="shared" si="72"/>
        <v>0</v>
      </c>
      <c r="F783" s="7">
        <f t="shared" si="73"/>
        <v>-58889</v>
      </c>
      <c r="G783" s="7">
        <f>-דשבורד!$F$5</f>
        <v>-20000</v>
      </c>
      <c r="N783" s="26">
        <f t="shared" si="74"/>
        <v>2</v>
      </c>
      <c r="O783" s="26">
        <f t="shared" si="75"/>
        <v>2021</v>
      </c>
      <c r="P783" s="27" t="str">
        <f>VLOOKUP(N783,'קובץ עזר - לא לגעת'!$C$3:$D$14,2,0)</f>
        <v>פברואר</v>
      </c>
      <c r="Q783" s="27" t="str">
        <f t="shared" si="76"/>
        <v>פברואר_2021</v>
      </c>
    </row>
    <row r="784" spans="1:17" x14ac:dyDescent="0.3">
      <c r="A784" s="9">
        <v>782</v>
      </c>
      <c r="B784" s="6">
        <f t="shared" si="77"/>
        <v>44242</v>
      </c>
      <c r="C784" s="7">
        <f>SUMIF('תנועות בנק'!$A:$A,$B784,'תנועות בנק'!E:E)</f>
        <v>0</v>
      </c>
      <c r="D784" s="7">
        <f>SUMIF('תנועות בנק'!$A:$A,$B784,'תנועות בנק'!F:F)</f>
        <v>0</v>
      </c>
      <c r="E784" s="7">
        <f t="shared" si="72"/>
        <v>0</v>
      </c>
      <c r="F784" s="7">
        <f t="shared" si="73"/>
        <v>-58889</v>
      </c>
      <c r="G784" s="7">
        <f>-דשבורד!$F$5</f>
        <v>-20000</v>
      </c>
      <c r="N784" s="26">
        <f t="shared" si="74"/>
        <v>2</v>
      </c>
      <c r="O784" s="26">
        <f t="shared" si="75"/>
        <v>2021</v>
      </c>
      <c r="P784" s="27" t="str">
        <f>VLOOKUP(N784,'קובץ עזר - לא לגעת'!$C$3:$D$14,2,0)</f>
        <v>פברואר</v>
      </c>
      <c r="Q784" s="27" t="str">
        <f t="shared" si="76"/>
        <v>פברואר_2021</v>
      </c>
    </row>
    <row r="785" spans="1:17" x14ac:dyDescent="0.3">
      <c r="A785" s="9">
        <v>783</v>
      </c>
      <c r="B785" s="6">
        <f t="shared" si="77"/>
        <v>44243</v>
      </c>
      <c r="C785" s="7">
        <f>SUMIF('תנועות בנק'!$A:$A,$B785,'תנועות בנק'!E:E)</f>
        <v>0</v>
      </c>
      <c r="D785" s="7">
        <f>SUMIF('תנועות בנק'!$A:$A,$B785,'תנועות בנק'!F:F)</f>
        <v>0</v>
      </c>
      <c r="E785" s="7">
        <f t="shared" si="72"/>
        <v>0</v>
      </c>
      <c r="F785" s="7">
        <f t="shared" si="73"/>
        <v>-58889</v>
      </c>
      <c r="G785" s="7">
        <f>-דשבורד!$F$5</f>
        <v>-20000</v>
      </c>
      <c r="N785" s="26">
        <f t="shared" si="74"/>
        <v>2</v>
      </c>
      <c r="O785" s="26">
        <f t="shared" si="75"/>
        <v>2021</v>
      </c>
      <c r="P785" s="27" t="str">
        <f>VLOOKUP(N785,'קובץ עזר - לא לגעת'!$C$3:$D$14,2,0)</f>
        <v>פברואר</v>
      </c>
      <c r="Q785" s="27" t="str">
        <f t="shared" si="76"/>
        <v>פברואר_2021</v>
      </c>
    </row>
    <row r="786" spans="1:17" x14ac:dyDescent="0.3">
      <c r="A786" s="9">
        <v>784</v>
      </c>
      <c r="B786" s="6">
        <f t="shared" si="77"/>
        <v>44244</v>
      </c>
      <c r="C786" s="7">
        <f>SUMIF('תנועות בנק'!$A:$A,$B786,'תנועות בנק'!E:E)</f>
        <v>0</v>
      </c>
      <c r="D786" s="7">
        <f>SUMIF('תנועות בנק'!$A:$A,$B786,'תנועות בנק'!F:F)</f>
        <v>0</v>
      </c>
      <c r="E786" s="7">
        <f t="shared" si="72"/>
        <v>0</v>
      </c>
      <c r="F786" s="7">
        <f t="shared" si="73"/>
        <v>-58889</v>
      </c>
      <c r="G786" s="7">
        <f>-דשבורד!$F$5</f>
        <v>-20000</v>
      </c>
      <c r="N786" s="26">
        <f t="shared" si="74"/>
        <v>2</v>
      </c>
      <c r="O786" s="26">
        <f t="shared" si="75"/>
        <v>2021</v>
      </c>
      <c r="P786" s="27" t="str">
        <f>VLOOKUP(N786,'קובץ עזר - לא לגעת'!$C$3:$D$14,2,0)</f>
        <v>פברואר</v>
      </c>
      <c r="Q786" s="27" t="str">
        <f t="shared" si="76"/>
        <v>פברואר_2021</v>
      </c>
    </row>
    <row r="787" spans="1:17" x14ac:dyDescent="0.3">
      <c r="A787" s="9">
        <v>785</v>
      </c>
      <c r="B787" s="6">
        <f t="shared" si="77"/>
        <v>44245</v>
      </c>
      <c r="C787" s="7">
        <f>SUMIF('תנועות בנק'!$A:$A,$B787,'תנועות בנק'!E:E)</f>
        <v>0</v>
      </c>
      <c r="D787" s="7">
        <f>SUMIF('תנועות בנק'!$A:$A,$B787,'תנועות בנק'!F:F)</f>
        <v>0</v>
      </c>
      <c r="E787" s="7">
        <f t="shared" si="72"/>
        <v>0</v>
      </c>
      <c r="F787" s="7">
        <f t="shared" si="73"/>
        <v>-58889</v>
      </c>
      <c r="G787" s="7">
        <f>-דשבורד!$F$5</f>
        <v>-20000</v>
      </c>
      <c r="N787" s="26">
        <f t="shared" si="74"/>
        <v>2</v>
      </c>
      <c r="O787" s="26">
        <f t="shared" si="75"/>
        <v>2021</v>
      </c>
      <c r="P787" s="27" t="str">
        <f>VLOOKUP(N787,'קובץ עזר - לא לגעת'!$C$3:$D$14,2,0)</f>
        <v>פברואר</v>
      </c>
      <c r="Q787" s="27" t="str">
        <f t="shared" si="76"/>
        <v>פברואר_2021</v>
      </c>
    </row>
    <row r="788" spans="1:17" x14ac:dyDescent="0.3">
      <c r="A788" s="9">
        <v>786</v>
      </c>
      <c r="B788" s="6">
        <f t="shared" si="77"/>
        <v>44246</v>
      </c>
      <c r="C788" s="7">
        <f>SUMIF('תנועות בנק'!$A:$A,$B788,'תנועות בנק'!E:E)</f>
        <v>0</v>
      </c>
      <c r="D788" s="7">
        <f>SUMIF('תנועות בנק'!$A:$A,$B788,'תנועות בנק'!F:F)</f>
        <v>0</v>
      </c>
      <c r="E788" s="7">
        <f t="shared" si="72"/>
        <v>0</v>
      </c>
      <c r="F788" s="7">
        <f t="shared" si="73"/>
        <v>-58889</v>
      </c>
      <c r="G788" s="7">
        <f>-דשבורד!$F$5</f>
        <v>-20000</v>
      </c>
      <c r="N788" s="26">
        <f t="shared" si="74"/>
        <v>2</v>
      </c>
      <c r="O788" s="26">
        <f t="shared" si="75"/>
        <v>2021</v>
      </c>
      <c r="P788" s="27" t="str">
        <f>VLOOKUP(N788,'קובץ עזר - לא לגעת'!$C$3:$D$14,2,0)</f>
        <v>פברואר</v>
      </c>
      <c r="Q788" s="27" t="str">
        <f t="shared" si="76"/>
        <v>פברואר_2021</v>
      </c>
    </row>
    <row r="789" spans="1:17" x14ac:dyDescent="0.3">
      <c r="A789" s="9">
        <v>787</v>
      </c>
      <c r="B789" s="6">
        <f t="shared" si="77"/>
        <v>44247</v>
      </c>
      <c r="C789" s="7">
        <f>SUMIF('תנועות בנק'!$A:$A,$B789,'תנועות בנק'!E:E)</f>
        <v>0</v>
      </c>
      <c r="D789" s="7">
        <f>SUMIF('תנועות בנק'!$A:$A,$B789,'תנועות בנק'!F:F)</f>
        <v>0</v>
      </c>
      <c r="E789" s="7">
        <f t="shared" si="72"/>
        <v>0</v>
      </c>
      <c r="F789" s="7">
        <f t="shared" si="73"/>
        <v>-58889</v>
      </c>
      <c r="G789" s="7">
        <f>-דשבורד!$F$5</f>
        <v>-20000</v>
      </c>
      <c r="N789" s="26">
        <f t="shared" si="74"/>
        <v>2</v>
      </c>
      <c r="O789" s="26">
        <f t="shared" si="75"/>
        <v>2021</v>
      </c>
      <c r="P789" s="27" t="str">
        <f>VLOOKUP(N789,'קובץ עזר - לא לגעת'!$C$3:$D$14,2,0)</f>
        <v>פברואר</v>
      </c>
      <c r="Q789" s="27" t="str">
        <f t="shared" si="76"/>
        <v>פברואר_2021</v>
      </c>
    </row>
    <row r="790" spans="1:17" x14ac:dyDescent="0.3">
      <c r="A790" s="9">
        <v>788</v>
      </c>
      <c r="B790" s="6">
        <f t="shared" si="77"/>
        <v>44248</v>
      </c>
      <c r="C790" s="7">
        <f>SUMIF('תנועות בנק'!$A:$A,$B790,'תנועות בנק'!E:E)</f>
        <v>0</v>
      </c>
      <c r="D790" s="7">
        <f>SUMIF('תנועות בנק'!$A:$A,$B790,'תנועות בנק'!F:F)</f>
        <v>0</v>
      </c>
      <c r="E790" s="7">
        <f t="shared" si="72"/>
        <v>0</v>
      </c>
      <c r="F790" s="7">
        <f t="shared" si="73"/>
        <v>-58889</v>
      </c>
      <c r="G790" s="7">
        <f>-דשבורד!$F$5</f>
        <v>-20000</v>
      </c>
      <c r="N790" s="26">
        <f t="shared" si="74"/>
        <v>2</v>
      </c>
      <c r="O790" s="26">
        <f t="shared" si="75"/>
        <v>2021</v>
      </c>
      <c r="P790" s="27" t="str">
        <f>VLOOKUP(N790,'קובץ עזר - לא לגעת'!$C$3:$D$14,2,0)</f>
        <v>פברואר</v>
      </c>
      <c r="Q790" s="27" t="str">
        <f t="shared" si="76"/>
        <v>פברואר_2021</v>
      </c>
    </row>
    <row r="791" spans="1:17" x14ac:dyDescent="0.3">
      <c r="A791" s="9">
        <v>789</v>
      </c>
      <c r="B791" s="6">
        <f t="shared" si="77"/>
        <v>44249</v>
      </c>
      <c r="C791" s="7">
        <f>SUMIF('תנועות בנק'!$A:$A,$B791,'תנועות בנק'!E:E)</f>
        <v>0</v>
      </c>
      <c r="D791" s="7">
        <f>SUMIF('תנועות בנק'!$A:$A,$B791,'תנועות בנק'!F:F)</f>
        <v>0</v>
      </c>
      <c r="E791" s="7">
        <f t="shared" si="72"/>
        <v>0</v>
      </c>
      <c r="F791" s="7">
        <f t="shared" si="73"/>
        <v>-58889</v>
      </c>
      <c r="G791" s="7">
        <f>-דשבורד!$F$5</f>
        <v>-20000</v>
      </c>
      <c r="N791" s="26">
        <f t="shared" si="74"/>
        <v>2</v>
      </c>
      <c r="O791" s="26">
        <f t="shared" si="75"/>
        <v>2021</v>
      </c>
      <c r="P791" s="27" t="str">
        <f>VLOOKUP(N791,'קובץ עזר - לא לגעת'!$C$3:$D$14,2,0)</f>
        <v>פברואר</v>
      </c>
      <c r="Q791" s="27" t="str">
        <f t="shared" si="76"/>
        <v>פברואר_2021</v>
      </c>
    </row>
    <row r="792" spans="1:17" x14ac:dyDescent="0.3">
      <c r="A792" s="9">
        <v>790</v>
      </c>
      <c r="B792" s="6">
        <f t="shared" si="77"/>
        <v>44250</v>
      </c>
      <c r="C792" s="7">
        <f>SUMIF('תנועות בנק'!$A:$A,$B792,'תנועות בנק'!E:E)</f>
        <v>0</v>
      </c>
      <c r="D792" s="7">
        <f>SUMIF('תנועות בנק'!$A:$A,$B792,'תנועות בנק'!F:F)</f>
        <v>0</v>
      </c>
      <c r="E792" s="7">
        <f t="shared" si="72"/>
        <v>0</v>
      </c>
      <c r="F792" s="7">
        <f t="shared" si="73"/>
        <v>-58889</v>
      </c>
      <c r="G792" s="7">
        <f>-דשבורד!$F$5</f>
        <v>-20000</v>
      </c>
      <c r="N792" s="26">
        <f t="shared" si="74"/>
        <v>2</v>
      </c>
      <c r="O792" s="26">
        <f t="shared" si="75"/>
        <v>2021</v>
      </c>
      <c r="P792" s="27" t="str">
        <f>VLOOKUP(N792,'קובץ עזר - לא לגעת'!$C$3:$D$14,2,0)</f>
        <v>פברואר</v>
      </c>
      <c r="Q792" s="27" t="str">
        <f t="shared" si="76"/>
        <v>פברואר_2021</v>
      </c>
    </row>
    <row r="793" spans="1:17" x14ac:dyDescent="0.3">
      <c r="A793" s="9">
        <v>791</v>
      </c>
      <c r="B793" s="6">
        <f t="shared" si="77"/>
        <v>44251</v>
      </c>
      <c r="C793" s="7">
        <f>SUMIF('תנועות בנק'!$A:$A,$B793,'תנועות בנק'!E:E)</f>
        <v>0</v>
      </c>
      <c r="D793" s="7">
        <f>SUMIF('תנועות בנק'!$A:$A,$B793,'תנועות בנק'!F:F)</f>
        <v>0</v>
      </c>
      <c r="E793" s="7">
        <f t="shared" si="72"/>
        <v>0</v>
      </c>
      <c r="F793" s="7">
        <f t="shared" si="73"/>
        <v>-58889</v>
      </c>
      <c r="G793" s="7">
        <f>-דשבורד!$F$5</f>
        <v>-20000</v>
      </c>
      <c r="N793" s="26">
        <f t="shared" si="74"/>
        <v>2</v>
      </c>
      <c r="O793" s="26">
        <f t="shared" si="75"/>
        <v>2021</v>
      </c>
      <c r="P793" s="27" t="str">
        <f>VLOOKUP(N793,'קובץ עזר - לא לגעת'!$C$3:$D$14,2,0)</f>
        <v>פברואר</v>
      </c>
      <c r="Q793" s="27" t="str">
        <f t="shared" si="76"/>
        <v>פברואר_2021</v>
      </c>
    </row>
    <row r="794" spans="1:17" x14ac:dyDescent="0.3">
      <c r="A794" s="9">
        <v>792</v>
      </c>
      <c r="B794" s="6">
        <f t="shared" si="77"/>
        <v>44252</v>
      </c>
      <c r="C794" s="7">
        <f>SUMIF('תנועות בנק'!$A:$A,$B794,'תנועות בנק'!E:E)</f>
        <v>0</v>
      </c>
      <c r="D794" s="7">
        <f>SUMIF('תנועות בנק'!$A:$A,$B794,'תנועות בנק'!F:F)</f>
        <v>0</v>
      </c>
      <c r="E794" s="7">
        <f t="shared" si="72"/>
        <v>0</v>
      </c>
      <c r="F794" s="7">
        <f t="shared" si="73"/>
        <v>-58889</v>
      </c>
      <c r="G794" s="7">
        <f>-דשבורד!$F$5</f>
        <v>-20000</v>
      </c>
      <c r="N794" s="26">
        <f t="shared" si="74"/>
        <v>2</v>
      </c>
      <c r="O794" s="26">
        <f t="shared" si="75"/>
        <v>2021</v>
      </c>
      <c r="P794" s="27" t="str">
        <f>VLOOKUP(N794,'קובץ עזר - לא לגעת'!$C$3:$D$14,2,0)</f>
        <v>פברואר</v>
      </c>
      <c r="Q794" s="27" t="str">
        <f t="shared" si="76"/>
        <v>פברואר_2021</v>
      </c>
    </row>
    <row r="795" spans="1:17" x14ac:dyDescent="0.3">
      <c r="A795" s="9">
        <v>793</v>
      </c>
      <c r="B795" s="6">
        <f t="shared" si="77"/>
        <v>44253</v>
      </c>
      <c r="C795" s="7">
        <f>SUMIF('תנועות בנק'!$A:$A,$B795,'תנועות בנק'!E:E)</f>
        <v>0</v>
      </c>
      <c r="D795" s="7">
        <f>SUMIF('תנועות בנק'!$A:$A,$B795,'תנועות בנק'!F:F)</f>
        <v>0</v>
      </c>
      <c r="E795" s="7">
        <f t="shared" si="72"/>
        <v>0</v>
      </c>
      <c r="F795" s="7">
        <f t="shared" si="73"/>
        <v>-58889</v>
      </c>
      <c r="G795" s="7">
        <f>-דשבורד!$F$5</f>
        <v>-20000</v>
      </c>
      <c r="N795" s="26">
        <f t="shared" si="74"/>
        <v>2</v>
      </c>
      <c r="O795" s="26">
        <f t="shared" si="75"/>
        <v>2021</v>
      </c>
      <c r="P795" s="27" t="str">
        <f>VLOOKUP(N795,'קובץ עזר - לא לגעת'!$C$3:$D$14,2,0)</f>
        <v>פברואר</v>
      </c>
      <c r="Q795" s="27" t="str">
        <f t="shared" si="76"/>
        <v>פברואר_2021</v>
      </c>
    </row>
    <row r="796" spans="1:17" x14ac:dyDescent="0.3">
      <c r="A796" s="9">
        <v>794</v>
      </c>
      <c r="B796" s="6">
        <f t="shared" si="77"/>
        <v>44254</v>
      </c>
      <c r="C796" s="7">
        <f>SUMIF('תנועות בנק'!$A:$A,$B796,'תנועות בנק'!E:E)</f>
        <v>0</v>
      </c>
      <c r="D796" s="7">
        <f>SUMIF('תנועות בנק'!$A:$A,$B796,'תנועות בנק'!F:F)</f>
        <v>0</v>
      </c>
      <c r="E796" s="7">
        <f t="shared" si="72"/>
        <v>0</v>
      </c>
      <c r="F796" s="7">
        <f t="shared" si="73"/>
        <v>-58889</v>
      </c>
      <c r="G796" s="7">
        <f>-דשבורד!$F$5</f>
        <v>-20000</v>
      </c>
      <c r="N796" s="26">
        <f t="shared" si="74"/>
        <v>2</v>
      </c>
      <c r="O796" s="26">
        <f t="shared" si="75"/>
        <v>2021</v>
      </c>
      <c r="P796" s="27" t="str">
        <f>VLOOKUP(N796,'קובץ עזר - לא לגעת'!$C$3:$D$14,2,0)</f>
        <v>פברואר</v>
      </c>
      <c r="Q796" s="27" t="str">
        <f t="shared" si="76"/>
        <v>פברואר_2021</v>
      </c>
    </row>
    <row r="797" spans="1:17" x14ac:dyDescent="0.3">
      <c r="A797" s="9">
        <v>795</v>
      </c>
      <c r="B797" s="6">
        <f t="shared" si="77"/>
        <v>44255</v>
      </c>
      <c r="C797" s="7">
        <f>SUMIF('תנועות בנק'!$A:$A,$B797,'תנועות בנק'!E:E)</f>
        <v>0</v>
      </c>
      <c r="D797" s="7">
        <f>SUMIF('תנועות בנק'!$A:$A,$B797,'תנועות בנק'!F:F)</f>
        <v>0</v>
      </c>
      <c r="E797" s="7">
        <f t="shared" si="72"/>
        <v>0</v>
      </c>
      <c r="F797" s="7">
        <f t="shared" si="73"/>
        <v>-58889</v>
      </c>
      <c r="G797" s="7">
        <f>-דשבורד!$F$5</f>
        <v>-20000</v>
      </c>
      <c r="N797" s="26">
        <f t="shared" si="74"/>
        <v>2</v>
      </c>
      <c r="O797" s="26">
        <f t="shared" si="75"/>
        <v>2021</v>
      </c>
      <c r="P797" s="27" t="str">
        <f>VLOOKUP(N797,'קובץ עזר - לא לגעת'!$C$3:$D$14,2,0)</f>
        <v>פברואר</v>
      </c>
      <c r="Q797" s="27" t="str">
        <f t="shared" si="76"/>
        <v>פברואר_2021</v>
      </c>
    </row>
    <row r="798" spans="1:17" x14ac:dyDescent="0.3">
      <c r="A798" s="9">
        <v>796</v>
      </c>
      <c r="B798" s="6">
        <f t="shared" si="77"/>
        <v>44256</v>
      </c>
      <c r="C798" s="7">
        <f>SUMIF('תנועות בנק'!$A:$A,$B798,'תנועות בנק'!E:E)</f>
        <v>0</v>
      </c>
      <c r="D798" s="7">
        <f>SUMIF('תנועות בנק'!$A:$A,$B798,'תנועות בנק'!F:F)</f>
        <v>0</v>
      </c>
      <c r="E798" s="7">
        <f t="shared" si="72"/>
        <v>0</v>
      </c>
      <c r="F798" s="7">
        <f t="shared" si="73"/>
        <v>-58889</v>
      </c>
      <c r="G798" s="7">
        <f>-דשבורד!$F$5</f>
        <v>-20000</v>
      </c>
      <c r="N798" s="26">
        <f t="shared" si="74"/>
        <v>3</v>
      </c>
      <c r="O798" s="26">
        <f t="shared" si="75"/>
        <v>2021</v>
      </c>
      <c r="P798" s="27" t="str">
        <f>VLOOKUP(N798,'קובץ עזר - לא לגעת'!$C$3:$D$14,2,0)</f>
        <v>מרץ</v>
      </c>
      <c r="Q798" s="27" t="str">
        <f t="shared" si="76"/>
        <v>מרץ_2021</v>
      </c>
    </row>
    <row r="799" spans="1:17" x14ac:dyDescent="0.3">
      <c r="A799" s="9">
        <v>797</v>
      </c>
      <c r="B799" s="6">
        <f t="shared" si="77"/>
        <v>44257</v>
      </c>
      <c r="C799" s="7">
        <f>SUMIF('תנועות בנק'!$A:$A,$B799,'תנועות בנק'!E:E)</f>
        <v>0</v>
      </c>
      <c r="D799" s="7">
        <f>SUMIF('תנועות בנק'!$A:$A,$B799,'תנועות בנק'!F:F)</f>
        <v>0</v>
      </c>
      <c r="E799" s="7">
        <f t="shared" si="72"/>
        <v>0</v>
      </c>
      <c r="F799" s="7">
        <f t="shared" si="73"/>
        <v>-58889</v>
      </c>
      <c r="G799" s="7">
        <f>-דשבורד!$F$5</f>
        <v>-20000</v>
      </c>
      <c r="N799" s="26">
        <f t="shared" si="74"/>
        <v>3</v>
      </c>
      <c r="O799" s="26">
        <f t="shared" si="75"/>
        <v>2021</v>
      </c>
      <c r="P799" s="27" t="str">
        <f>VLOOKUP(N799,'קובץ עזר - לא לגעת'!$C$3:$D$14,2,0)</f>
        <v>מרץ</v>
      </c>
      <c r="Q799" s="27" t="str">
        <f t="shared" si="76"/>
        <v>מרץ_2021</v>
      </c>
    </row>
    <row r="800" spans="1:17" x14ac:dyDescent="0.3">
      <c r="A800" s="9">
        <v>798</v>
      </c>
      <c r="B800" s="6">
        <f t="shared" si="77"/>
        <v>44258</v>
      </c>
      <c r="C800" s="7">
        <f>SUMIF('תנועות בנק'!$A:$A,$B800,'תנועות בנק'!E:E)</f>
        <v>0</v>
      </c>
      <c r="D800" s="7">
        <f>SUMIF('תנועות בנק'!$A:$A,$B800,'תנועות בנק'!F:F)</f>
        <v>0</v>
      </c>
      <c r="E800" s="7">
        <f t="shared" si="72"/>
        <v>0</v>
      </c>
      <c r="F800" s="7">
        <f t="shared" si="73"/>
        <v>-58889</v>
      </c>
      <c r="G800" s="7">
        <f>-דשבורד!$F$5</f>
        <v>-20000</v>
      </c>
      <c r="N800" s="26">
        <f t="shared" si="74"/>
        <v>3</v>
      </c>
      <c r="O800" s="26">
        <f t="shared" si="75"/>
        <v>2021</v>
      </c>
      <c r="P800" s="27" t="str">
        <f>VLOOKUP(N800,'קובץ עזר - לא לגעת'!$C$3:$D$14,2,0)</f>
        <v>מרץ</v>
      </c>
      <c r="Q800" s="27" t="str">
        <f t="shared" si="76"/>
        <v>מרץ_2021</v>
      </c>
    </row>
    <row r="801" spans="1:17" x14ac:dyDescent="0.3">
      <c r="A801" s="9">
        <v>799</v>
      </c>
      <c r="B801" s="6">
        <f t="shared" si="77"/>
        <v>44259</v>
      </c>
      <c r="C801" s="7">
        <f>SUMIF('תנועות בנק'!$A:$A,$B801,'תנועות בנק'!E:E)</f>
        <v>0</v>
      </c>
      <c r="D801" s="7">
        <f>SUMIF('תנועות בנק'!$A:$A,$B801,'תנועות בנק'!F:F)</f>
        <v>0</v>
      </c>
      <c r="E801" s="7">
        <f t="shared" si="72"/>
        <v>0</v>
      </c>
      <c r="F801" s="7">
        <f t="shared" si="73"/>
        <v>-58889</v>
      </c>
      <c r="G801" s="7">
        <f>-דשבורד!$F$5</f>
        <v>-20000</v>
      </c>
      <c r="N801" s="26">
        <f t="shared" si="74"/>
        <v>3</v>
      </c>
      <c r="O801" s="26">
        <f t="shared" si="75"/>
        <v>2021</v>
      </c>
      <c r="P801" s="27" t="str">
        <f>VLOOKUP(N801,'קובץ עזר - לא לגעת'!$C$3:$D$14,2,0)</f>
        <v>מרץ</v>
      </c>
      <c r="Q801" s="27" t="str">
        <f t="shared" si="76"/>
        <v>מרץ_2021</v>
      </c>
    </row>
    <row r="802" spans="1:17" x14ac:dyDescent="0.3">
      <c r="A802" s="9">
        <v>800</v>
      </c>
      <c r="B802" s="6">
        <f t="shared" si="77"/>
        <v>44260</v>
      </c>
      <c r="C802" s="7">
        <f>SUMIF('תנועות בנק'!$A:$A,$B802,'תנועות בנק'!E:E)</f>
        <v>0</v>
      </c>
      <c r="D802" s="7">
        <f>SUMIF('תנועות בנק'!$A:$A,$B802,'תנועות בנק'!F:F)</f>
        <v>0</v>
      </c>
      <c r="E802" s="7">
        <f t="shared" si="72"/>
        <v>0</v>
      </c>
      <c r="F802" s="7">
        <f t="shared" si="73"/>
        <v>-58889</v>
      </c>
      <c r="G802" s="7">
        <f>-דשבורד!$F$5</f>
        <v>-20000</v>
      </c>
      <c r="N802" s="26">
        <f t="shared" si="74"/>
        <v>3</v>
      </c>
      <c r="O802" s="26">
        <f t="shared" si="75"/>
        <v>2021</v>
      </c>
      <c r="P802" s="27" t="str">
        <f>VLOOKUP(N802,'קובץ עזר - לא לגעת'!$C$3:$D$14,2,0)</f>
        <v>מרץ</v>
      </c>
      <c r="Q802" s="27" t="str">
        <f t="shared" si="76"/>
        <v>מרץ_2021</v>
      </c>
    </row>
    <row r="803" spans="1:17" x14ac:dyDescent="0.3">
      <c r="A803" s="9">
        <v>801</v>
      </c>
      <c r="B803" s="6">
        <f t="shared" si="77"/>
        <v>44261</v>
      </c>
      <c r="C803" s="7">
        <f>SUMIF('תנועות בנק'!$A:$A,$B803,'תנועות בנק'!E:E)</f>
        <v>0</v>
      </c>
      <c r="D803" s="7">
        <f>SUMIF('תנועות בנק'!$A:$A,$B803,'תנועות בנק'!F:F)</f>
        <v>0</v>
      </c>
      <c r="E803" s="7">
        <f t="shared" si="72"/>
        <v>0</v>
      </c>
      <c r="F803" s="7">
        <f t="shared" si="73"/>
        <v>-58889</v>
      </c>
      <c r="G803" s="7">
        <f>-דשבורד!$F$5</f>
        <v>-20000</v>
      </c>
      <c r="N803" s="26">
        <f t="shared" si="74"/>
        <v>3</v>
      </c>
      <c r="O803" s="26">
        <f t="shared" si="75"/>
        <v>2021</v>
      </c>
      <c r="P803" s="27" t="str">
        <f>VLOOKUP(N803,'קובץ עזר - לא לגעת'!$C$3:$D$14,2,0)</f>
        <v>מרץ</v>
      </c>
      <c r="Q803" s="27" t="str">
        <f t="shared" si="76"/>
        <v>מרץ_2021</v>
      </c>
    </row>
    <row r="804" spans="1:17" x14ac:dyDescent="0.3">
      <c r="A804" s="9">
        <v>802</v>
      </c>
      <c r="B804" s="6">
        <f t="shared" si="77"/>
        <v>44262</v>
      </c>
      <c r="C804" s="7">
        <f>SUMIF('תנועות בנק'!$A:$A,$B804,'תנועות בנק'!E:E)</f>
        <v>0</v>
      </c>
      <c r="D804" s="7">
        <f>SUMIF('תנועות בנק'!$A:$A,$B804,'תנועות בנק'!F:F)</f>
        <v>0</v>
      </c>
      <c r="E804" s="7">
        <f t="shared" si="72"/>
        <v>0</v>
      </c>
      <c r="F804" s="7">
        <f t="shared" si="73"/>
        <v>-58889</v>
      </c>
      <c r="G804" s="7">
        <f>-דשבורד!$F$5</f>
        <v>-20000</v>
      </c>
      <c r="N804" s="26">
        <f t="shared" si="74"/>
        <v>3</v>
      </c>
      <c r="O804" s="26">
        <f t="shared" si="75"/>
        <v>2021</v>
      </c>
      <c r="P804" s="27" t="str">
        <f>VLOOKUP(N804,'קובץ עזר - לא לגעת'!$C$3:$D$14,2,0)</f>
        <v>מרץ</v>
      </c>
      <c r="Q804" s="27" t="str">
        <f t="shared" si="76"/>
        <v>מרץ_2021</v>
      </c>
    </row>
    <row r="805" spans="1:17" x14ac:dyDescent="0.3">
      <c r="A805" s="9">
        <v>803</v>
      </c>
      <c r="B805" s="6">
        <f t="shared" si="77"/>
        <v>44263</v>
      </c>
      <c r="C805" s="7">
        <f>SUMIF('תנועות בנק'!$A:$A,$B805,'תנועות בנק'!E:E)</f>
        <v>0</v>
      </c>
      <c r="D805" s="7">
        <f>SUMIF('תנועות בנק'!$A:$A,$B805,'תנועות בנק'!F:F)</f>
        <v>0</v>
      </c>
      <c r="E805" s="7">
        <f t="shared" si="72"/>
        <v>0</v>
      </c>
      <c r="F805" s="7">
        <f t="shared" si="73"/>
        <v>-58889</v>
      </c>
      <c r="G805" s="7">
        <f>-דשבורד!$F$5</f>
        <v>-20000</v>
      </c>
      <c r="N805" s="26">
        <f t="shared" si="74"/>
        <v>3</v>
      </c>
      <c r="O805" s="26">
        <f t="shared" si="75"/>
        <v>2021</v>
      </c>
      <c r="P805" s="27" t="str">
        <f>VLOOKUP(N805,'קובץ עזר - לא לגעת'!$C$3:$D$14,2,0)</f>
        <v>מרץ</v>
      </c>
      <c r="Q805" s="27" t="str">
        <f t="shared" si="76"/>
        <v>מרץ_2021</v>
      </c>
    </row>
    <row r="806" spans="1:17" x14ac:dyDescent="0.3">
      <c r="A806" s="9">
        <v>804</v>
      </c>
      <c r="B806" s="6">
        <f t="shared" si="77"/>
        <v>44264</v>
      </c>
      <c r="C806" s="7">
        <f>SUMIF('תנועות בנק'!$A:$A,$B806,'תנועות בנק'!E:E)</f>
        <v>0</v>
      </c>
      <c r="D806" s="7">
        <f>SUMIF('תנועות בנק'!$A:$A,$B806,'תנועות בנק'!F:F)</f>
        <v>0</v>
      </c>
      <c r="E806" s="7">
        <f t="shared" si="72"/>
        <v>0</v>
      </c>
      <c r="F806" s="7">
        <f t="shared" si="73"/>
        <v>-58889</v>
      </c>
      <c r="G806" s="7">
        <f>-דשבורד!$F$5</f>
        <v>-20000</v>
      </c>
      <c r="N806" s="26">
        <f t="shared" si="74"/>
        <v>3</v>
      </c>
      <c r="O806" s="26">
        <f t="shared" si="75"/>
        <v>2021</v>
      </c>
      <c r="P806" s="27" t="str">
        <f>VLOOKUP(N806,'קובץ עזר - לא לגעת'!$C$3:$D$14,2,0)</f>
        <v>מרץ</v>
      </c>
      <c r="Q806" s="27" t="str">
        <f t="shared" si="76"/>
        <v>מרץ_2021</v>
      </c>
    </row>
    <row r="807" spans="1:17" x14ac:dyDescent="0.3">
      <c r="A807" s="9">
        <v>805</v>
      </c>
      <c r="B807" s="6">
        <f t="shared" si="77"/>
        <v>44265</v>
      </c>
      <c r="C807" s="7">
        <f>SUMIF('תנועות בנק'!$A:$A,$B807,'תנועות בנק'!E:E)</f>
        <v>0</v>
      </c>
      <c r="D807" s="7">
        <f>SUMIF('תנועות בנק'!$A:$A,$B807,'תנועות בנק'!F:F)</f>
        <v>0</v>
      </c>
      <c r="E807" s="7">
        <f t="shared" si="72"/>
        <v>0</v>
      </c>
      <c r="F807" s="7">
        <f t="shared" si="73"/>
        <v>-58889</v>
      </c>
      <c r="G807" s="7">
        <f>-דשבורד!$F$5</f>
        <v>-20000</v>
      </c>
      <c r="N807" s="26">
        <f t="shared" si="74"/>
        <v>3</v>
      </c>
      <c r="O807" s="26">
        <f t="shared" si="75"/>
        <v>2021</v>
      </c>
      <c r="P807" s="27" t="str">
        <f>VLOOKUP(N807,'קובץ עזר - לא לגעת'!$C$3:$D$14,2,0)</f>
        <v>מרץ</v>
      </c>
      <c r="Q807" s="27" t="str">
        <f t="shared" si="76"/>
        <v>מרץ_2021</v>
      </c>
    </row>
    <row r="808" spans="1:17" x14ac:dyDescent="0.3">
      <c r="A808" s="9">
        <v>806</v>
      </c>
      <c r="B808" s="6">
        <f t="shared" si="77"/>
        <v>44266</v>
      </c>
      <c r="C808" s="7">
        <f>SUMIF('תנועות בנק'!$A:$A,$B808,'תנועות בנק'!E:E)</f>
        <v>0</v>
      </c>
      <c r="D808" s="7">
        <f>SUMIF('תנועות בנק'!$A:$A,$B808,'תנועות בנק'!F:F)</f>
        <v>0</v>
      </c>
      <c r="E808" s="7">
        <f t="shared" si="72"/>
        <v>0</v>
      </c>
      <c r="F808" s="7">
        <f t="shared" si="73"/>
        <v>-58889</v>
      </c>
      <c r="G808" s="7">
        <f>-דשבורד!$F$5</f>
        <v>-20000</v>
      </c>
      <c r="N808" s="26">
        <f t="shared" si="74"/>
        <v>3</v>
      </c>
      <c r="O808" s="26">
        <f t="shared" si="75"/>
        <v>2021</v>
      </c>
      <c r="P808" s="27" t="str">
        <f>VLOOKUP(N808,'קובץ עזר - לא לגעת'!$C$3:$D$14,2,0)</f>
        <v>מרץ</v>
      </c>
      <c r="Q808" s="27" t="str">
        <f t="shared" si="76"/>
        <v>מרץ_2021</v>
      </c>
    </row>
    <row r="809" spans="1:17" x14ac:dyDescent="0.3">
      <c r="A809" s="9">
        <v>807</v>
      </c>
      <c r="B809" s="6">
        <f t="shared" si="77"/>
        <v>44267</v>
      </c>
      <c r="C809" s="7">
        <f>SUMIF('תנועות בנק'!$A:$A,$B809,'תנועות בנק'!E:E)</f>
        <v>0</v>
      </c>
      <c r="D809" s="7">
        <f>SUMIF('תנועות בנק'!$A:$A,$B809,'תנועות בנק'!F:F)</f>
        <v>0</v>
      </c>
      <c r="E809" s="7">
        <f t="shared" si="72"/>
        <v>0</v>
      </c>
      <c r="F809" s="7">
        <f t="shared" si="73"/>
        <v>-58889</v>
      </c>
      <c r="G809" s="7">
        <f>-דשבורד!$F$5</f>
        <v>-20000</v>
      </c>
      <c r="N809" s="26">
        <f t="shared" si="74"/>
        <v>3</v>
      </c>
      <c r="O809" s="26">
        <f t="shared" si="75"/>
        <v>2021</v>
      </c>
      <c r="P809" s="27" t="str">
        <f>VLOOKUP(N809,'קובץ עזר - לא לגעת'!$C$3:$D$14,2,0)</f>
        <v>מרץ</v>
      </c>
      <c r="Q809" s="27" t="str">
        <f t="shared" si="76"/>
        <v>מרץ_2021</v>
      </c>
    </row>
    <row r="810" spans="1:17" x14ac:dyDescent="0.3">
      <c r="A810" s="9">
        <v>808</v>
      </c>
      <c r="B810" s="6">
        <f t="shared" si="77"/>
        <v>44268</v>
      </c>
      <c r="C810" s="7">
        <f>SUMIF('תנועות בנק'!$A:$A,$B810,'תנועות בנק'!E:E)</f>
        <v>0</v>
      </c>
      <c r="D810" s="7">
        <f>SUMIF('תנועות בנק'!$A:$A,$B810,'תנועות בנק'!F:F)</f>
        <v>0</v>
      </c>
      <c r="E810" s="7">
        <f t="shared" si="72"/>
        <v>0</v>
      </c>
      <c r="F810" s="7">
        <f t="shared" si="73"/>
        <v>-58889</v>
      </c>
      <c r="G810" s="7">
        <f>-דשבורד!$F$5</f>
        <v>-20000</v>
      </c>
      <c r="N810" s="26">
        <f t="shared" si="74"/>
        <v>3</v>
      </c>
      <c r="O810" s="26">
        <f t="shared" si="75"/>
        <v>2021</v>
      </c>
      <c r="P810" s="27" t="str">
        <f>VLOOKUP(N810,'קובץ עזר - לא לגעת'!$C$3:$D$14,2,0)</f>
        <v>מרץ</v>
      </c>
      <c r="Q810" s="27" t="str">
        <f t="shared" si="76"/>
        <v>מרץ_2021</v>
      </c>
    </row>
    <row r="811" spans="1:17" x14ac:dyDescent="0.3">
      <c r="A811" s="9">
        <v>809</v>
      </c>
      <c r="B811" s="6">
        <f t="shared" si="77"/>
        <v>44269</v>
      </c>
      <c r="C811" s="7">
        <f>SUMIF('תנועות בנק'!$A:$A,$B811,'תנועות בנק'!E:E)</f>
        <v>0</v>
      </c>
      <c r="D811" s="7">
        <f>SUMIF('תנועות בנק'!$A:$A,$B811,'תנועות בנק'!F:F)</f>
        <v>0</v>
      </c>
      <c r="E811" s="7">
        <f t="shared" si="72"/>
        <v>0</v>
      </c>
      <c r="F811" s="7">
        <f t="shared" si="73"/>
        <v>-58889</v>
      </c>
      <c r="G811" s="7">
        <f>-דשבורד!$F$5</f>
        <v>-20000</v>
      </c>
      <c r="N811" s="26">
        <f t="shared" si="74"/>
        <v>3</v>
      </c>
      <c r="O811" s="26">
        <f t="shared" si="75"/>
        <v>2021</v>
      </c>
      <c r="P811" s="27" t="str">
        <f>VLOOKUP(N811,'קובץ עזר - לא לגעת'!$C$3:$D$14,2,0)</f>
        <v>מרץ</v>
      </c>
      <c r="Q811" s="27" t="str">
        <f t="shared" si="76"/>
        <v>מרץ_2021</v>
      </c>
    </row>
    <row r="812" spans="1:17" x14ac:dyDescent="0.3">
      <c r="A812" s="9">
        <v>810</v>
      </c>
      <c r="B812" s="6">
        <f t="shared" si="77"/>
        <v>44270</v>
      </c>
      <c r="C812" s="7">
        <f>SUMIF('תנועות בנק'!$A:$A,$B812,'תנועות בנק'!E:E)</f>
        <v>0</v>
      </c>
      <c r="D812" s="7">
        <f>SUMIF('תנועות בנק'!$A:$A,$B812,'תנועות בנק'!F:F)</f>
        <v>0</v>
      </c>
      <c r="E812" s="7">
        <f t="shared" si="72"/>
        <v>0</v>
      </c>
      <c r="F812" s="7">
        <f t="shared" si="73"/>
        <v>-58889</v>
      </c>
      <c r="G812" s="7">
        <f>-דשבורד!$F$5</f>
        <v>-20000</v>
      </c>
      <c r="N812" s="26">
        <f t="shared" si="74"/>
        <v>3</v>
      </c>
      <c r="O812" s="26">
        <f t="shared" si="75"/>
        <v>2021</v>
      </c>
      <c r="P812" s="27" t="str">
        <f>VLOOKUP(N812,'קובץ עזר - לא לגעת'!$C$3:$D$14,2,0)</f>
        <v>מרץ</v>
      </c>
      <c r="Q812" s="27" t="str">
        <f t="shared" si="76"/>
        <v>מרץ_2021</v>
      </c>
    </row>
    <row r="813" spans="1:17" x14ac:dyDescent="0.3">
      <c r="A813" s="9">
        <v>811</v>
      </c>
      <c r="B813" s="6">
        <f t="shared" si="77"/>
        <v>44271</v>
      </c>
      <c r="C813" s="7">
        <f>SUMIF('תנועות בנק'!$A:$A,$B813,'תנועות בנק'!E:E)</f>
        <v>0</v>
      </c>
      <c r="D813" s="7">
        <f>SUMIF('תנועות בנק'!$A:$A,$B813,'תנועות בנק'!F:F)</f>
        <v>0</v>
      </c>
      <c r="E813" s="7">
        <f t="shared" si="72"/>
        <v>0</v>
      </c>
      <c r="F813" s="7">
        <f t="shared" si="73"/>
        <v>-58889</v>
      </c>
      <c r="G813" s="7">
        <f>-דשבורד!$F$5</f>
        <v>-20000</v>
      </c>
      <c r="N813" s="26">
        <f t="shared" si="74"/>
        <v>3</v>
      </c>
      <c r="O813" s="26">
        <f t="shared" si="75"/>
        <v>2021</v>
      </c>
      <c r="P813" s="27" t="str">
        <f>VLOOKUP(N813,'קובץ עזר - לא לגעת'!$C$3:$D$14,2,0)</f>
        <v>מרץ</v>
      </c>
      <c r="Q813" s="27" t="str">
        <f t="shared" si="76"/>
        <v>מרץ_2021</v>
      </c>
    </row>
    <row r="814" spans="1:17" x14ac:dyDescent="0.3">
      <c r="A814" s="9">
        <v>812</v>
      </c>
      <c r="B814" s="6">
        <f t="shared" si="77"/>
        <v>44272</v>
      </c>
      <c r="C814" s="7">
        <f>SUMIF('תנועות בנק'!$A:$A,$B814,'תנועות בנק'!E:E)</f>
        <v>0</v>
      </c>
      <c r="D814" s="7">
        <f>SUMIF('תנועות בנק'!$A:$A,$B814,'תנועות בנק'!F:F)</f>
        <v>0</v>
      </c>
      <c r="E814" s="7">
        <f t="shared" si="72"/>
        <v>0</v>
      </c>
      <c r="F814" s="7">
        <f t="shared" si="73"/>
        <v>-58889</v>
      </c>
      <c r="G814" s="7">
        <f>-דשבורד!$F$5</f>
        <v>-20000</v>
      </c>
      <c r="N814" s="26">
        <f t="shared" si="74"/>
        <v>3</v>
      </c>
      <c r="O814" s="26">
        <f t="shared" si="75"/>
        <v>2021</v>
      </c>
      <c r="P814" s="27" t="str">
        <f>VLOOKUP(N814,'קובץ עזר - לא לגעת'!$C$3:$D$14,2,0)</f>
        <v>מרץ</v>
      </c>
      <c r="Q814" s="27" t="str">
        <f t="shared" si="76"/>
        <v>מרץ_2021</v>
      </c>
    </row>
    <row r="815" spans="1:17" x14ac:dyDescent="0.3">
      <c r="A815" s="9">
        <v>813</v>
      </c>
      <c r="B815" s="6">
        <f t="shared" si="77"/>
        <v>44273</v>
      </c>
      <c r="C815" s="7">
        <f>SUMIF('תנועות בנק'!$A:$A,$B815,'תנועות בנק'!E:E)</f>
        <v>0</v>
      </c>
      <c r="D815" s="7">
        <f>SUMIF('תנועות בנק'!$A:$A,$B815,'תנועות בנק'!F:F)</f>
        <v>0</v>
      </c>
      <c r="E815" s="7">
        <f t="shared" si="72"/>
        <v>0</v>
      </c>
      <c r="F815" s="7">
        <f t="shared" si="73"/>
        <v>-58889</v>
      </c>
      <c r="G815" s="7">
        <f>-דשבורד!$F$5</f>
        <v>-20000</v>
      </c>
      <c r="N815" s="26">
        <f t="shared" si="74"/>
        <v>3</v>
      </c>
      <c r="O815" s="26">
        <f t="shared" si="75"/>
        <v>2021</v>
      </c>
      <c r="P815" s="27" t="str">
        <f>VLOOKUP(N815,'קובץ עזר - לא לגעת'!$C$3:$D$14,2,0)</f>
        <v>מרץ</v>
      </c>
      <c r="Q815" s="27" t="str">
        <f t="shared" si="76"/>
        <v>מרץ_2021</v>
      </c>
    </row>
    <row r="816" spans="1:17" x14ac:dyDescent="0.3">
      <c r="A816" s="9">
        <v>814</v>
      </c>
      <c r="B816" s="6">
        <f t="shared" si="77"/>
        <v>44274</v>
      </c>
      <c r="C816" s="7">
        <f>SUMIF('תנועות בנק'!$A:$A,$B816,'תנועות בנק'!E:E)</f>
        <v>0</v>
      </c>
      <c r="D816" s="7">
        <f>SUMIF('תנועות בנק'!$A:$A,$B816,'תנועות בנק'!F:F)</f>
        <v>0</v>
      </c>
      <c r="E816" s="7">
        <f t="shared" si="72"/>
        <v>0</v>
      </c>
      <c r="F816" s="7">
        <f t="shared" si="73"/>
        <v>-58889</v>
      </c>
      <c r="G816" s="7">
        <f>-דשבורד!$F$5</f>
        <v>-20000</v>
      </c>
      <c r="N816" s="26">
        <f t="shared" si="74"/>
        <v>3</v>
      </c>
      <c r="O816" s="26">
        <f t="shared" si="75"/>
        <v>2021</v>
      </c>
      <c r="P816" s="27" t="str">
        <f>VLOOKUP(N816,'קובץ עזר - לא לגעת'!$C$3:$D$14,2,0)</f>
        <v>מרץ</v>
      </c>
      <c r="Q816" s="27" t="str">
        <f t="shared" si="76"/>
        <v>מרץ_2021</v>
      </c>
    </row>
    <row r="817" spans="1:17" x14ac:dyDescent="0.3">
      <c r="A817" s="9">
        <v>815</v>
      </c>
      <c r="B817" s="6">
        <f t="shared" si="77"/>
        <v>44275</v>
      </c>
      <c r="C817" s="7">
        <f>SUMIF('תנועות בנק'!$A:$A,$B817,'תנועות בנק'!E:E)</f>
        <v>0</v>
      </c>
      <c r="D817" s="7">
        <f>SUMIF('תנועות בנק'!$A:$A,$B817,'תנועות בנק'!F:F)</f>
        <v>0</v>
      </c>
      <c r="E817" s="7">
        <f t="shared" si="72"/>
        <v>0</v>
      </c>
      <c r="F817" s="7">
        <f t="shared" si="73"/>
        <v>-58889</v>
      </c>
      <c r="G817" s="7">
        <f>-דשבורד!$F$5</f>
        <v>-20000</v>
      </c>
      <c r="N817" s="26">
        <f t="shared" si="74"/>
        <v>3</v>
      </c>
      <c r="O817" s="26">
        <f t="shared" si="75"/>
        <v>2021</v>
      </c>
      <c r="P817" s="27" t="str">
        <f>VLOOKUP(N817,'קובץ עזר - לא לגעת'!$C$3:$D$14,2,0)</f>
        <v>מרץ</v>
      </c>
      <c r="Q817" s="27" t="str">
        <f t="shared" si="76"/>
        <v>מרץ_2021</v>
      </c>
    </row>
    <row r="818" spans="1:17" x14ac:dyDescent="0.3">
      <c r="A818" s="9">
        <v>816</v>
      </c>
      <c r="B818" s="6">
        <f t="shared" si="77"/>
        <v>44276</v>
      </c>
      <c r="C818" s="7">
        <f>SUMIF('תנועות בנק'!$A:$A,$B818,'תנועות בנק'!E:E)</f>
        <v>0</v>
      </c>
      <c r="D818" s="7">
        <f>SUMIF('תנועות בנק'!$A:$A,$B818,'תנועות בנק'!F:F)</f>
        <v>0</v>
      </c>
      <c r="E818" s="7">
        <f t="shared" si="72"/>
        <v>0</v>
      </c>
      <c r="F818" s="7">
        <f t="shared" si="73"/>
        <v>-58889</v>
      </c>
      <c r="G818" s="7">
        <f>-דשבורד!$F$5</f>
        <v>-20000</v>
      </c>
      <c r="N818" s="26">
        <f t="shared" si="74"/>
        <v>3</v>
      </c>
      <c r="O818" s="26">
        <f t="shared" si="75"/>
        <v>2021</v>
      </c>
      <c r="P818" s="27" t="str">
        <f>VLOOKUP(N818,'קובץ עזר - לא לגעת'!$C$3:$D$14,2,0)</f>
        <v>מרץ</v>
      </c>
      <c r="Q818" s="27" t="str">
        <f t="shared" si="76"/>
        <v>מרץ_2021</v>
      </c>
    </row>
    <row r="819" spans="1:17" x14ac:dyDescent="0.3">
      <c r="A819" s="9">
        <v>817</v>
      </c>
      <c r="B819" s="6">
        <f t="shared" si="77"/>
        <v>44277</v>
      </c>
      <c r="C819" s="7">
        <f>SUMIF('תנועות בנק'!$A:$A,$B819,'תנועות בנק'!E:E)</f>
        <v>0</v>
      </c>
      <c r="D819" s="7">
        <f>SUMIF('תנועות בנק'!$A:$A,$B819,'תנועות בנק'!F:F)</f>
        <v>0</v>
      </c>
      <c r="E819" s="7">
        <f t="shared" si="72"/>
        <v>0</v>
      </c>
      <c r="F819" s="7">
        <f t="shared" si="73"/>
        <v>-58889</v>
      </c>
      <c r="G819" s="7">
        <f>-דשבורד!$F$5</f>
        <v>-20000</v>
      </c>
      <c r="N819" s="26">
        <f t="shared" si="74"/>
        <v>3</v>
      </c>
      <c r="O819" s="26">
        <f t="shared" si="75"/>
        <v>2021</v>
      </c>
      <c r="P819" s="27" t="str">
        <f>VLOOKUP(N819,'קובץ עזר - לא לגעת'!$C$3:$D$14,2,0)</f>
        <v>מרץ</v>
      </c>
      <c r="Q819" s="27" t="str">
        <f t="shared" si="76"/>
        <v>מרץ_2021</v>
      </c>
    </row>
    <row r="820" spans="1:17" x14ac:dyDescent="0.3">
      <c r="A820" s="9">
        <v>818</v>
      </c>
      <c r="B820" s="6">
        <f t="shared" si="77"/>
        <v>44278</v>
      </c>
      <c r="C820" s="7">
        <f>SUMIF('תנועות בנק'!$A:$A,$B820,'תנועות בנק'!E:E)</f>
        <v>0</v>
      </c>
      <c r="D820" s="7">
        <f>SUMIF('תנועות בנק'!$A:$A,$B820,'תנועות בנק'!F:F)</f>
        <v>0</v>
      </c>
      <c r="E820" s="7">
        <f t="shared" si="72"/>
        <v>0</v>
      </c>
      <c r="F820" s="7">
        <f t="shared" si="73"/>
        <v>-58889</v>
      </c>
      <c r="G820" s="7">
        <f>-דשבורד!$F$5</f>
        <v>-20000</v>
      </c>
      <c r="N820" s="26">
        <f t="shared" si="74"/>
        <v>3</v>
      </c>
      <c r="O820" s="26">
        <f t="shared" si="75"/>
        <v>2021</v>
      </c>
      <c r="P820" s="27" t="str">
        <f>VLOOKUP(N820,'קובץ עזר - לא לגעת'!$C$3:$D$14,2,0)</f>
        <v>מרץ</v>
      </c>
      <c r="Q820" s="27" t="str">
        <f t="shared" si="76"/>
        <v>מרץ_2021</v>
      </c>
    </row>
    <row r="821" spans="1:17" x14ac:dyDescent="0.3">
      <c r="A821" s="9">
        <v>819</v>
      </c>
      <c r="B821" s="6">
        <f t="shared" si="77"/>
        <v>44279</v>
      </c>
      <c r="C821" s="7">
        <f>SUMIF('תנועות בנק'!$A:$A,$B821,'תנועות בנק'!E:E)</f>
        <v>0</v>
      </c>
      <c r="D821" s="7">
        <f>SUMIF('תנועות בנק'!$A:$A,$B821,'תנועות בנק'!F:F)</f>
        <v>0</v>
      </c>
      <c r="E821" s="7">
        <f t="shared" si="72"/>
        <v>0</v>
      </c>
      <c r="F821" s="7">
        <f t="shared" si="73"/>
        <v>-58889</v>
      </c>
      <c r="G821" s="7">
        <f>-דשבורד!$F$5</f>
        <v>-20000</v>
      </c>
      <c r="N821" s="26">
        <f t="shared" si="74"/>
        <v>3</v>
      </c>
      <c r="O821" s="26">
        <f t="shared" si="75"/>
        <v>2021</v>
      </c>
      <c r="P821" s="27" t="str">
        <f>VLOOKUP(N821,'קובץ עזר - לא לגעת'!$C$3:$D$14,2,0)</f>
        <v>מרץ</v>
      </c>
      <c r="Q821" s="27" t="str">
        <f t="shared" si="76"/>
        <v>מרץ_2021</v>
      </c>
    </row>
    <row r="822" spans="1:17" x14ac:dyDescent="0.3">
      <c r="A822" s="9">
        <v>820</v>
      </c>
      <c r="B822" s="6">
        <f t="shared" si="77"/>
        <v>44280</v>
      </c>
      <c r="C822" s="7">
        <f>SUMIF('תנועות בנק'!$A:$A,$B822,'תנועות בנק'!E:E)</f>
        <v>0</v>
      </c>
      <c r="D822" s="7">
        <f>SUMIF('תנועות בנק'!$A:$A,$B822,'תנועות בנק'!F:F)</f>
        <v>0</v>
      </c>
      <c r="E822" s="7">
        <f t="shared" si="72"/>
        <v>0</v>
      </c>
      <c r="F822" s="7">
        <f t="shared" si="73"/>
        <v>-58889</v>
      </c>
      <c r="G822" s="7">
        <f>-דשבורד!$F$5</f>
        <v>-20000</v>
      </c>
      <c r="N822" s="26">
        <f t="shared" si="74"/>
        <v>3</v>
      </c>
      <c r="O822" s="26">
        <f t="shared" si="75"/>
        <v>2021</v>
      </c>
      <c r="P822" s="27" t="str">
        <f>VLOOKUP(N822,'קובץ עזר - לא לגעת'!$C$3:$D$14,2,0)</f>
        <v>מרץ</v>
      </c>
      <c r="Q822" s="27" t="str">
        <f t="shared" si="76"/>
        <v>מרץ_2021</v>
      </c>
    </row>
    <row r="823" spans="1:17" x14ac:dyDescent="0.3">
      <c r="A823" s="9">
        <v>821</v>
      </c>
      <c r="B823" s="6">
        <f t="shared" si="77"/>
        <v>44281</v>
      </c>
      <c r="C823" s="7">
        <f>SUMIF('תנועות בנק'!$A:$A,$B823,'תנועות בנק'!E:E)</f>
        <v>0</v>
      </c>
      <c r="D823" s="7">
        <f>SUMIF('תנועות בנק'!$A:$A,$B823,'תנועות בנק'!F:F)</f>
        <v>0</v>
      </c>
      <c r="E823" s="7">
        <f t="shared" si="72"/>
        <v>0</v>
      </c>
      <c r="F823" s="7">
        <f t="shared" si="73"/>
        <v>-58889</v>
      </c>
      <c r="G823" s="7">
        <f>-דשבורד!$F$5</f>
        <v>-20000</v>
      </c>
      <c r="N823" s="26">
        <f t="shared" si="74"/>
        <v>3</v>
      </c>
      <c r="O823" s="26">
        <f t="shared" si="75"/>
        <v>2021</v>
      </c>
      <c r="P823" s="27" t="str">
        <f>VLOOKUP(N823,'קובץ עזר - לא לגעת'!$C$3:$D$14,2,0)</f>
        <v>מרץ</v>
      </c>
      <c r="Q823" s="27" t="str">
        <f t="shared" si="76"/>
        <v>מרץ_2021</v>
      </c>
    </row>
    <row r="824" spans="1:17" x14ac:dyDescent="0.3">
      <c r="A824" s="9">
        <v>822</v>
      </c>
      <c r="B824" s="6">
        <f t="shared" si="77"/>
        <v>44282</v>
      </c>
      <c r="C824" s="7">
        <f>SUMIF('תנועות בנק'!$A:$A,$B824,'תנועות בנק'!E:E)</f>
        <v>0</v>
      </c>
      <c r="D824" s="7">
        <f>SUMIF('תנועות בנק'!$A:$A,$B824,'תנועות בנק'!F:F)</f>
        <v>0</v>
      </c>
      <c r="E824" s="7">
        <f t="shared" si="72"/>
        <v>0</v>
      </c>
      <c r="F824" s="7">
        <f t="shared" si="73"/>
        <v>-58889</v>
      </c>
      <c r="G824" s="7">
        <f>-דשבורד!$F$5</f>
        <v>-20000</v>
      </c>
      <c r="N824" s="26">
        <f t="shared" si="74"/>
        <v>3</v>
      </c>
      <c r="O824" s="26">
        <f t="shared" si="75"/>
        <v>2021</v>
      </c>
      <c r="P824" s="27" t="str">
        <f>VLOOKUP(N824,'קובץ עזר - לא לגעת'!$C$3:$D$14,2,0)</f>
        <v>מרץ</v>
      </c>
      <c r="Q824" s="27" t="str">
        <f t="shared" si="76"/>
        <v>מרץ_2021</v>
      </c>
    </row>
    <row r="825" spans="1:17" x14ac:dyDescent="0.3">
      <c r="A825" s="9">
        <v>823</v>
      </c>
      <c r="B825" s="6">
        <f t="shared" si="77"/>
        <v>44283</v>
      </c>
      <c r="C825" s="7">
        <f>SUMIF('תנועות בנק'!$A:$A,$B825,'תנועות בנק'!E:E)</f>
        <v>0</v>
      </c>
      <c r="D825" s="7">
        <f>SUMIF('תנועות בנק'!$A:$A,$B825,'תנועות בנק'!F:F)</f>
        <v>0</v>
      </c>
      <c r="E825" s="7">
        <f t="shared" si="72"/>
        <v>0</v>
      </c>
      <c r="F825" s="7">
        <f t="shared" si="73"/>
        <v>-58889</v>
      </c>
      <c r="G825" s="7">
        <f>-דשבורד!$F$5</f>
        <v>-20000</v>
      </c>
      <c r="N825" s="26">
        <f t="shared" si="74"/>
        <v>3</v>
      </c>
      <c r="O825" s="26">
        <f t="shared" si="75"/>
        <v>2021</v>
      </c>
      <c r="P825" s="27" t="str">
        <f>VLOOKUP(N825,'קובץ עזר - לא לגעת'!$C$3:$D$14,2,0)</f>
        <v>מרץ</v>
      </c>
      <c r="Q825" s="27" t="str">
        <f t="shared" si="76"/>
        <v>מרץ_2021</v>
      </c>
    </row>
    <row r="826" spans="1:17" x14ac:dyDescent="0.3">
      <c r="A826" s="9">
        <v>824</v>
      </c>
      <c r="B826" s="6">
        <f t="shared" si="77"/>
        <v>44284</v>
      </c>
      <c r="C826" s="7">
        <f>SUMIF('תנועות בנק'!$A:$A,$B826,'תנועות בנק'!E:E)</f>
        <v>0</v>
      </c>
      <c r="D826" s="7">
        <f>SUMIF('תנועות בנק'!$A:$A,$B826,'תנועות בנק'!F:F)</f>
        <v>0</v>
      </c>
      <c r="E826" s="7">
        <f t="shared" si="72"/>
        <v>0</v>
      </c>
      <c r="F826" s="7">
        <f t="shared" si="73"/>
        <v>-58889</v>
      </c>
      <c r="G826" s="7">
        <f>-דשבורד!$F$5</f>
        <v>-20000</v>
      </c>
      <c r="N826" s="26">
        <f t="shared" si="74"/>
        <v>3</v>
      </c>
      <c r="O826" s="26">
        <f t="shared" si="75"/>
        <v>2021</v>
      </c>
      <c r="P826" s="27" t="str">
        <f>VLOOKUP(N826,'קובץ עזר - לא לגעת'!$C$3:$D$14,2,0)</f>
        <v>מרץ</v>
      </c>
      <c r="Q826" s="27" t="str">
        <f t="shared" si="76"/>
        <v>מרץ_2021</v>
      </c>
    </row>
    <row r="827" spans="1:17" x14ac:dyDescent="0.3">
      <c r="A827" s="9">
        <v>825</v>
      </c>
      <c r="B827" s="6">
        <f t="shared" si="77"/>
        <v>44285</v>
      </c>
      <c r="C827" s="7">
        <f>SUMIF('תנועות בנק'!$A:$A,$B827,'תנועות בנק'!E:E)</f>
        <v>0</v>
      </c>
      <c r="D827" s="7">
        <f>SUMIF('תנועות בנק'!$A:$A,$B827,'תנועות בנק'!F:F)</f>
        <v>0</v>
      </c>
      <c r="E827" s="7">
        <f t="shared" si="72"/>
        <v>0</v>
      </c>
      <c r="F827" s="7">
        <f t="shared" si="73"/>
        <v>-58889</v>
      </c>
      <c r="G827" s="7">
        <f>-דשבורד!$F$5</f>
        <v>-20000</v>
      </c>
      <c r="N827" s="26">
        <f t="shared" si="74"/>
        <v>3</v>
      </c>
      <c r="O827" s="26">
        <f t="shared" si="75"/>
        <v>2021</v>
      </c>
      <c r="P827" s="27" t="str">
        <f>VLOOKUP(N827,'קובץ עזר - לא לגעת'!$C$3:$D$14,2,0)</f>
        <v>מרץ</v>
      </c>
      <c r="Q827" s="27" t="str">
        <f t="shared" si="76"/>
        <v>מרץ_2021</v>
      </c>
    </row>
    <row r="828" spans="1:17" x14ac:dyDescent="0.3">
      <c r="A828" s="9">
        <v>826</v>
      </c>
      <c r="B828" s="6">
        <f t="shared" si="77"/>
        <v>44286</v>
      </c>
      <c r="C828" s="7">
        <f>SUMIF('תנועות בנק'!$A:$A,$B828,'תנועות בנק'!E:E)</f>
        <v>0</v>
      </c>
      <c r="D828" s="7">
        <f>SUMIF('תנועות בנק'!$A:$A,$B828,'תנועות בנק'!F:F)</f>
        <v>0</v>
      </c>
      <c r="E828" s="7">
        <f t="shared" si="72"/>
        <v>0</v>
      </c>
      <c r="F828" s="7">
        <f t="shared" si="73"/>
        <v>-58889</v>
      </c>
      <c r="G828" s="7">
        <f>-דשבורד!$F$5</f>
        <v>-20000</v>
      </c>
      <c r="N828" s="26">
        <f t="shared" si="74"/>
        <v>3</v>
      </c>
      <c r="O828" s="26">
        <f t="shared" si="75"/>
        <v>2021</v>
      </c>
      <c r="P828" s="27" t="str">
        <f>VLOOKUP(N828,'קובץ עזר - לא לגעת'!$C$3:$D$14,2,0)</f>
        <v>מרץ</v>
      </c>
      <c r="Q828" s="27" t="str">
        <f t="shared" si="76"/>
        <v>מרץ_2021</v>
      </c>
    </row>
    <row r="829" spans="1:17" x14ac:dyDescent="0.3">
      <c r="A829" s="9">
        <v>827</v>
      </c>
      <c r="B829" s="6">
        <f t="shared" si="77"/>
        <v>44287</v>
      </c>
      <c r="C829" s="7">
        <f>SUMIF('תנועות בנק'!$A:$A,$B829,'תנועות בנק'!E:E)</f>
        <v>0</v>
      </c>
      <c r="D829" s="7">
        <f>SUMIF('תנועות בנק'!$A:$A,$B829,'תנועות בנק'!F:F)</f>
        <v>0</v>
      </c>
      <c r="E829" s="7">
        <f t="shared" si="72"/>
        <v>0</v>
      </c>
      <c r="F829" s="7">
        <f t="shared" si="73"/>
        <v>-58889</v>
      </c>
      <c r="G829" s="7">
        <f>-דשבורד!$F$5</f>
        <v>-20000</v>
      </c>
      <c r="N829" s="26">
        <f t="shared" si="74"/>
        <v>4</v>
      </c>
      <c r="O829" s="26">
        <f t="shared" si="75"/>
        <v>2021</v>
      </c>
      <c r="P829" s="27" t="str">
        <f>VLOOKUP(N829,'קובץ עזר - לא לגעת'!$C$3:$D$14,2,0)</f>
        <v>אפריל</v>
      </c>
      <c r="Q829" s="27" t="str">
        <f t="shared" si="76"/>
        <v>אפריל_2021</v>
      </c>
    </row>
    <row r="830" spans="1:17" x14ac:dyDescent="0.3">
      <c r="A830" s="9">
        <v>828</v>
      </c>
      <c r="B830" s="6">
        <f t="shared" si="77"/>
        <v>44288</v>
      </c>
      <c r="C830" s="7">
        <f>SUMIF('תנועות בנק'!$A:$A,$B830,'תנועות בנק'!E:E)</f>
        <v>0</v>
      </c>
      <c r="D830" s="7">
        <f>SUMIF('תנועות בנק'!$A:$A,$B830,'תנועות בנק'!F:F)</f>
        <v>0</v>
      </c>
      <c r="E830" s="7">
        <f t="shared" si="72"/>
        <v>0</v>
      </c>
      <c r="F830" s="7">
        <f t="shared" si="73"/>
        <v>-58889</v>
      </c>
      <c r="G830" s="7">
        <f>-דשבורד!$F$5</f>
        <v>-20000</v>
      </c>
      <c r="N830" s="26">
        <f t="shared" si="74"/>
        <v>4</v>
      </c>
      <c r="O830" s="26">
        <f t="shared" si="75"/>
        <v>2021</v>
      </c>
      <c r="P830" s="27" t="str">
        <f>VLOOKUP(N830,'קובץ עזר - לא לגעת'!$C$3:$D$14,2,0)</f>
        <v>אפריל</v>
      </c>
      <c r="Q830" s="27" t="str">
        <f t="shared" si="76"/>
        <v>אפריל_2021</v>
      </c>
    </row>
    <row r="831" spans="1:17" x14ac:dyDescent="0.3">
      <c r="A831" s="9">
        <v>829</v>
      </c>
      <c r="B831" s="6">
        <f t="shared" si="77"/>
        <v>44289</v>
      </c>
      <c r="C831" s="7">
        <f>SUMIF('תנועות בנק'!$A:$A,$B831,'תנועות בנק'!E:E)</f>
        <v>0</v>
      </c>
      <c r="D831" s="7">
        <f>SUMIF('תנועות בנק'!$A:$A,$B831,'תנועות בנק'!F:F)</f>
        <v>0</v>
      </c>
      <c r="E831" s="7">
        <f t="shared" si="72"/>
        <v>0</v>
      </c>
      <c r="F831" s="7">
        <f t="shared" si="73"/>
        <v>-58889</v>
      </c>
      <c r="G831" s="7">
        <f>-דשבורד!$F$5</f>
        <v>-20000</v>
      </c>
      <c r="N831" s="26">
        <f t="shared" si="74"/>
        <v>4</v>
      </c>
      <c r="O831" s="26">
        <f t="shared" si="75"/>
        <v>2021</v>
      </c>
      <c r="P831" s="27" t="str">
        <f>VLOOKUP(N831,'קובץ עזר - לא לגעת'!$C$3:$D$14,2,0)</f>
        <v>אפריל</v>
      </c>
      <c r="Q831" s="27" t="str">
        <f t="shared" si="76"/>
        <v>אפריל_2021</v>
      </c>
    </row>
    <row r="832" spans="1:17" x14ac:dyDescent="0.3">
      <c r="A832" s="9">
        <v>830</v>
      </c>
      <c r="B832" s="6">
        <f t="shared" si="77"/>
        <v>44290</v>
      </c>
      <c r="C832" s="7">
        <f>SUMIF('תנועות בנק'!$A:$A,$B832,'תנועות בנק'!E:E)</f>
        <v>0</v>
      </c>
      <c r="D832" s="7">
        <f>SUMIF('תנועות בנק'!$A:$A,$B832,'תנועות בנק'!F:F)</f>
        <v>0</v>
      </c>
      <c r="E832" s="7">
        <f t="shared" si="72"/>
        <v>0</v>
      </c>
      <c r="F832" s="7">
        <f t="shared" si="73"/>
        <v>-58889</v>
      </c>
      <c r="G832" s="7">
        <f>-דשבורד!$F$5</f>
        <v>-20000</v>
      </c>
      <c r="N832" s="26">
        <f t="shared" si="74"/>
        <v>4</v>
      </c>
      <c r="O832" s="26">
        <f t="shared" si="75"/>
        <v>2021</v>
      </c>
      <c r="P832" s="27" t="str">
        <f>VLOOKUP(N832,'קובץ עזר - לא לגעת'!$C$3:$D$14,2,0)</f>
        <v>אפריל</v>
      </c>
      <c r="Q832" s="27" t="str">
        <f t="shared" si="76"/>
        <v>אפריל_2021</v>
      </c>
    </row>
    <row r="833" spans="1:17" x14ac:dyDescent="0.3">
      <c r="A833" s="9">
        <v>831</v>
      </c>
      <c r="B833" s="6">
        <f t="shared" si="77"/>
        <v>44291</v>
      </c>
      <c r="C833" s="7">
        <f>SUMIF('תנועות בנק'!$A:$A,$B833,'תנועות בנק'!E:E)</f>
        <v>0</v>
      </c>
      <c r="D833" s="7">
        <f>SUMIF('תנועות בנק'!$A:$A,$B833,'תנועות בנק'!F:F)</f>
        <v>0</v>
      </c>
      <c r="E833" s="7">
        <f t="shared" si="72"/>
        <v>0</v>
      </c>
      <c r="F833" s="7">
        <f t="shared" si="73"/>
        <v>-58889</v>
      </c>
      <c r="G833" s="7">
        <f>-דשבורד!$F$5</f>
        <v>-20000</v>
      </c>
      <c r="N833" s="26">
        <f t="shared" si="74"/>
        <v>4</v>
      </c>
      <c r="O833" s="26">
        <f t="shared" si="75"/>
        <v>2021</v>
      </c>
      <c r="P833" s="27" t="str">
        <f>VLOOKUP(N833,'קובץ עזר - לא לגעת'!$C$3:$D$14,2,0)</f>
        <v>אפריל</v>
      </c>
      <c r="Q833" s="27" t="str">
        <f t="shared" si="76"/>
        <v>אפריל_2021</v>
      </c>
    </row>
    <row r="834" spans="1:17" x14ac:dyDescent="0.3">
      <c r="A834" s="9">
        <v>832</v>
      </c>
      <c r="B834" s="6">
        <f t="shared" si="77"/>
        <v>44292</v>
      </c>
      <c r="C834" s="7">
        <f>SUMIF('תנועות בנק'!$A:$A,$B834,'תנועות בנק'!E:E)</f>
        <v>0</v>
      </c>
      <c r="D834" s="7">
        <f>SUMIF('תנועות בנק'!$A:$A,$B834,'תנועות בנק'!F:F)</f>
        <v>0</v>
      </c>
      <c r="E834" s="7">
        <f t="shared" si="72"/>
        <v>0</v>
      </c>
      <c r="F834" s="7">
        <f t="shared" si="73"/>
        <v>-58889</v>
      </c>
      <c r="G834" s="7">
        <f>-דשבורד!$F$5</f>
        <v>-20000</v>
      </c>
      <c r="N834" s="26">
        <f t="shared" si="74"/>
        <v>4</v>
      </c>
      <c r="O834" s="26">
        <f t="shared" si="75"/>
        <v>2021</v>
      </c>
      <c r="P834" s="27" t="str">
        <f>VLOOKUP(N834,'קובץ עזר - לא לגעת'!$C$3:$D$14,2,0)</f>
        <v>אפריל</v>
      </c>
      <c r="Q834" s="27" t="str">
        <f t="shared" si="76"/>
        <v>אפריל_2021</v>
      </c>
    </row>
    <row r="835" spans="1:17" x14ac:dyDescent="0.3">
      <c r="A835" s="9">
        <v>833</v>
      </c>
      <c r="B835" s="6">
        <f t="shared" si="77"/>
        <v>44293</v>
      </c>
      <c r="C835" s="7">
        <f>SUMIF('תנועות בנק'!$A:$A,$B835,'תנועות בנק'!E:E)</f>
        <v>0</v>
      </c>
      <c r="D835" s="7">
        <f>SUMIF('תנועות בנק'!$A:$A,$B835,'תנועות בנק'!F:F)</f>
        <v>0</v>
      </c>
      <c r="E835" s="7">
        <f t="shared" si="72"/>
        <v>0</v>
      </c>
      <c r="F835" s="7">
        <f t="shared" si="73"/>
        <v>-58889</v>
      </c>
      <c r="G835" s="7">
        <f>-דשבורד!$F$5</f>
        <v>-20000</v>
      </c>
      <c r="N835" s="26">
        <f t="shared" si="74"/>
        <v>4</v>
      </c>
      <c r="O835" s="26">
        <f t="shared" si="75"/>
        <v>2021</v>
      </c>
      <c r="P835" s="27" t="str">
        <f>VLOOKUP(N835,'קובץ עזר - לא לגעת'!$C$3:$D$14,2,0)</f>
        <v>אפריל</v>
      </c>
      <c r="Q835" s="27" t="str">
        <f t="shared" si="76"/>
        <v>אפריל_2021</v>
      </c>
    </row>
    <row r="836" spans="1:17" x14ac:dyDescent="0.3">
      <c r="A836" s="9">
        <v>834</v>
      </c>
      <c r="B836" s="6">
        <f t="shared" si="77"/>
        <v>44294</v>
      </c>
      <c r="C836" s="7">
        <f>SUMIF('תנועות בנק'!$A:$A,$B836,'תנועות בנק'!E:E)</f>
        <v>0</v>
      </c>
      <c r="D836" s="7">
        <f>SUMIF('תנועות בנק'!$A:$A,$B836,'תנועות בנק'!F:F)</f>
        <v>0</v>
      </c>
      <c r="E836" s="7">
        <f t="shared" ref="E836:E876" si="78">C836-D836</f>
        <v>0</v>
      </c>
      <c r="F836" s="7">
        <f t="shared" ref="F836:F876" si="79">F835+E836</f>
        <v>-58889</v>
      </c>
      <c r="G836" s="7">
        <f>-דשבורד!$F$5</f>
        <v>-20000</v>
      </c>
      <c r="N836" s="26">
        <f t="shared" ref="N836:N876" si="80">MONTH(B836)</f>
        <v>4</v>
      </c>
      <c r="O836" s="26">
        <f t="shared" ref="O836:O876" si="81">YEAR(B836)</f>
        <v>2021</v>
      </c>
      <c r="P836" s="27" t="str">
        <f>VLOOKUP(N836,'קובץ עזר - לא לגעת'!$C$3:$D$14,2,0)</f>
        <v>אפריל</v>
      </c>
      <c r="Q836" s="27" t="str">
        <f t="shared" ref="Q836:Q876" si="82">P836&amp;"_"&amp;O836</f>
        <v>אפריל_2021</v>
      </c>
    </row>
    <row r="837" spans="1:17" x14ac:dyDescent="0.3">
      <c r="A837" s="9">
        <v>835</v>
      </c>
      <c r="B837" s="6">
        <f t="shared" ref="B837:B876" si="83">B836+1</f>
        <v>44295</v>
      </c>
      <c r="C837" s="7">
        <f>SUMIF('תנועות בנק'!$A:$A,$B837,'תנועות בנק'!E:E)</f>
        <v>0</v>
      </c>
      <c r="D837" s="7">
        <f>SUMIF('תנועות בנק'!$A:$A,$B837,'תנועות בנק'!F:F)</f>
        <v>0</v>
      </c>
      <c r="E837" s="7">
        <f t="shared" si="78"/>
        <v>0</v>
      </c>
      <c r="F837" s="7">
        <f t="shared" si="79"/>
        <v>-58889</v>
      </c>
      <c r="G837" s="7">
        <f>-דשבורד!$F$5</f>
        <v>-20000</v>
      </c>
      <c r="N837" s="26">
        <f t="shared" si="80"/>
        <v>4</v>
      </c>
      <c r="O837" s="26">
        <f t="shared" si="81"/>
        <v>2021</v>
      </c>
      <c r="P837" s="27" t="str">
        <f>VLOOKUP(N837,'קובץ עזר - לא לגעת'!$C$3:$D$14,2,0)</f>
        <v>אפריל</v>
      </c>
      <c r="Q837" s="27" t="str">
        <f t="shared" si="82"/>
        <v>אפריל_2021</v>
      </c>
    </row>
    <row r="838" spans="1:17" x14ac:dyDescent="0.3">
      <c r="A838" s="9">
        <v>836</v>
      </c>
      <c r="B838" s="6">
        <f t="shared" si="83"/>
        <v>44296</v>
      </c>
      <c r="C838" s="7">
        <f>SUMIF('תנועות בנק'!$A:$A,$B838,'תנועות בנק'!E:E)</f>
        <v>0</v>
      </c>
      <c r="D838" s="7">
        <f>SUMIF('תנועות בנק'!$A:$A,$B838,'תנועות בנק'!F:F)</f>
        <v>0</v>
      </c>
      <c r="E838" s="7">
        <f t="shared" si="78"/>
        <v>0</v>
      </c>
      <c r="F838" s="7">
        <f t="shared" si="79"/>
        <v>-58889</v>
      </c>
      <c r="G838" s="7">
        <f>-דשבורד!$F$5</f>
        <v>-20000</v>
      </c>
      <c r="N838" s="26">
        <f t="shared" si="80"/>
        <v>4</v>
      </c>
      <c r="O838" s="26">
        <f t="shared" si="81"/>
        <v>2021</v>
      </c>
      <c r="P838" s="27" t="str">
        <f>VLOOKUP(N838,'קובץ עזר - לא לגעת'!$C$3:$D$14,2,0)</f>
        <v>אפריל</v>
      </c>
      <c r="Q838" s="27" t="str">
        <f t="shared" si="82"/>
        <v>אפריל_2021</v>
      </c>
    </row>
    <row r="839" spans="1:17" x14ac:dyDescent="0.3">
      <c r="A839" s="9">
        <v>837</v>
      </c>
      <c r="B839" s="6">
        <f t="shared" si="83"/>
        <v>44297</v>
      </c>
      <c r="C839" s="7">
        <f>SUMIF('תנועות בנק'!$A:$A,$B839,'תנועות בנק'!E:E)</f>
        <v>0</v>
      </c>
      <c r="D839" s="7">
        <f>SUMIF('תנועות בנק'!$A:$A,$B839,'תנועות בנק'!F:F)</f>
        <v>0</v>
      </c>
      <c r="E839" s="7">
        <f t="shared" si="78"/>
        <v>0</v>
      </c>
      <c r="F839" s="7">
        <f t="shared" si="79"/>
        <v>-58889</v>
      </c>
      <c r="G839" s="7">
        <f>-דשבורד!$F$5</f>
        <v>-20000</v>
      </c>
      <c r="N839" s="26">
        <f t="shared" si="80"/>
        <v>4</v>
      </c>
      <c r="O839" s="26">
        <f t="shared" si="81"/>
        <v>2021</v>
      </c>
      <c r="P839" s="27" t="str">
        <f>VLOOKUP(N839,'קובץ עזר - לא לגעת'!$C$3:$D$14,2,0)</f>
        <v>אפריל</v>
      </c>
      <c r="Q839" s="27" t="str">
        <f t="shared" si="82"/>
        <v>אפריל_2021</v>
      </c>
    </row>
    <row r="840" spans="1:17" x14ac:dyDescent="0.3">
      <c r="A840" s="9">
        <v>838</v>
      </c>
      <c r="B840" s="6">
        <f t="shared" si="83"/>
        <v>44298</v>
      </c>
      <c r="C840" s="7">
        <f>SUMIF('תנועות בנק'!$A:$A,$B840,'תנועות בנק'!E:E)</f>
        <v>0</v>
      </c>
      <c r="D840" s="7">
        <f>SUMIF('תנועות בנק'!$A:$A,$B840,'תנועות בנק'!F:F)</f>
        <v>0</v>
      </c>
      <c r="E840" s="7">
        <f t="shared" si="78"/>
        <v>0</v>
      </c>
      <c r="F840" s="7">
        <f t="shared" si="79"/>
        <v>-58889</v>
      </c>
      <c r="G840" s="7">
        <f>-דשבורד!$F$5</f>
        <v>-20000</v>
      </c>
      <c r="N840" s="26">
        <f t="shared" si="80"/>
        <v>4</v>
      </c>
      <c r="O840" s="26">
        <f t="shared" si="81"/>
        <v>2021</v>
      </c>
      <c r="P840" s="27" t="str">
        <f>VLOOKUP(N840,'קובץ עזר - לא לגעת'!$C$3:$D$14,2,0)</f>
        <v>אפריל</v>
      </c>
      <c r="Q840" s="27" t="str">
        <f t="shared" si="82"/>
        <v>אפריל_2021</v>
      </c>
    </row>
    <row r="841" spans="1:17" x14ac:dyDescent="0.3">
      <c r="A841" s="9">
        <v>839</v>
      </c>
      <c r="B841" s="6">
        <f t="shared" si="83"/>
        <v>44299</v>
      </c>
      <c r="C841" s="7">
        <f>SUMIF('תנועות בנק'!$A:$A,$B841,'תנועות בנק'!E:E)</f>
        <v>0</v>
      </c>
      <c r="D841" s="7">
        <f>SUMIF('תנועות בנק'!$A:$A,$B841,'תנועות בנק'!F:F)</f>
        <v>0</v>
      </c>
      <c r="E841" s="7">
        <f t="shared" si="78"/>
        <v>0</v>
      </c>
      <c r="F841" s="7">
        <f t="shared" si="79"/>
        <v>-58889</v>
      </c>
      <c r="G841" s="7">
        <f>-דשבורד!$F$5</f>
        <v>-20000</v>
      </c>
      <c r="N841" s="26">
        <f t="shared" si="80"/>
        <v>4</v>
      </c>
      <c r="O841" s="26">
        <f t="shared" si="81"/>
        <v>2021</v>
      </c>
      <c r="P841" s="27" t="str">
        <f>VLOOKUP(N841,'קובץ עזר - לא לגעת'!$C$3:$D$14,2,0)</f>
        <v>אפריל</v>
      </c>
      <c r="Q841" s="27" t="str">
        <f t="shared" si="82"/>
        <v>אפריל_2021</v>
      </c>
    </row>
    <row r="842" spans="1:17" x14ac:dyDescent="0.3">
      <c r="A842" s="9">
        <v>840</v>
      </c>
      <c r="B842" s="6">
        <f t="shared" si="83"/>
        <v>44300</v>
      </c>
      <c r="C842" s="7">
        <f>SUMIF('תנועות בנק'!$A:$A,$B842,'תנועות בנק'!E:E)</f>
        <v>0</v>
      </c>
      <c r="D842" s="7">
        <f>SUMIF('תנועות בנק'!$A:$A,$B842,'תנועות בנק'!F:F)</f>
        <v>0</v>
      </c>
      <c r="E842" s="7">
        <f t="shared" si="78"/>
        <v>0</v>
      </c>
      <c r="F842" s="7">
        <f t="shared" si="79"/>
        <v>-58889</v>
      </c>
      <c r="G842" s="7">
        <f>-דשבורד!$F$5</f>
        <v>-20000</v>
      </c>
      <c r="N842" s="26">
        <f t="shared" si="80"/>
        <v>4</v>
      </c>
      <c r="O842" s="26">
        <f t="shared" si="81"/>
        <v>2021</v>
      </c>
      <c r="P842" s="27" t="str">
        <f>VLOOKUP(N842,'קובץ עזר - לא לגעת'!$C$3:$D$14,2,0)</f>
        <v>אפריל</v>
      </c>
      <c r="Q842" s="27" t="str">
        <f t="shared" si="82"/>
        <v>אפריל_2021</v>
      </c>
    </row>
    <row r="843" spans="1:17" x14ac:dyDescent="0.3">
      <c r="A843" s="9">
        <v>841</v>
      </c>
      <c r="B843" s="6">
        <f t="shared" si="83"/>
        <v>44301</v>
      </c>
      <c r="C843" s="7">
        <f>SUMIF('תנועות בנק'!$A:$A,$B843,'תנועות בנק'!E:E)</f>
        <v>0</v>
      </c>
      <c r="D843" s="7">
        <f>SUMIF('תנועות בנק'!$A:$A,$B843,'תנועות בנק'!F:F)</f>
        <v>0</v>
      </c>
      <c r="E843" s="7">
        <f t="shared" si="78"/>
        <v>0</v>
      </c>
      <c r="F843" s="7">
        <f t="shared" si="79"/>
        <v>-58889</v>
      </c>
      <c r="G843" s="7">
        <f>-דשבורד!$F$5</f>
        <v>-20000</v>
      </c>
      <c r="N843" s="26">
        <f t="shared" si="80"/>
        <v>4</v>
      </c>
      <c r="O843" s="26">
        <f t="shared" si="81"/>
        <v>2021</v>
      </c>
      <c r="P843" s="27" t="str">
        <f>VLOOKUP(N843,'קובץ עזר - לא לגעת'!$C$3:$D$14,2,0)</f>
        <v>אפריל</v>
      </c>
      <c r="Q843" s="27" t="str">
        <f t="shared" si="82"/>
        <v>אפריל_2021</v>
      </c>
    </row>
    <row r="844" spans="1:17" x14ac:dyDescent="0.3">
      <c r="A844" s="9">
        <v>842</v>
      </c>
      <c r="B844" s="6">
        <f t="shared" si="83"/>
        <v>44302</v>
      </c>
      <c r="C844" s="7">
        <f>SUMIF('תנועות בנק'!$A:$A,$B844,'תנועות בנק'!E:E)</f>
        <v>0</v>
      </c>
      <c r="D844" s="7">
        <f>SUMIF('תנועות בנק'!$A:$A,$B844,'תנועות בנק'!F:F)</f>
        <v>0</v>
      </c>
      <c r="E844" s="7">
        <f t="shared" si="78"/>
        <v>0</v>
      </c>
      <c r="F844" s="7">
        <f t="shared" si="79"/>
        <v>-58889</v>
      </c>
      <c r="G844" s="7">
        <f>-דשבורד!$F$5</f>
        <v>-20000</v>
      </c>
      <c r="N844" s="26">
        <f t="shared" si="80"/>
        <v>4</v>
      </c>
      <c r="O844" s="26">
        <f t="shared" si="81"/>
        <v>2021</v>
      </c>
      <c r="P844" s="27" t="str">
        <f>VLOOKUP(N844,'קובץ עזר - לא לגעת'!$C$3:$D$14,2,0)</f>
        <v>אפריל</v>
      </c>
      <c r="Q844" s="27" t="str">
        <f t="shared" si="82"/>
        <v>אפריל_2021</v>
      </c>
    </row>
    <row r="845" spans="1:17" x14ac:dyDescent="0.3">
      <c r="A845" s="9">
        <v>843</v>
      </c>
      <c r="B845" s="6">
        <f t="shared" si="83"/>
        <v>44303</v>
      </c>
      <c r="C845" s="7">
        <f>SUMIF('תנועות בנק'!$A:$A,$B845,'תנועות בנק'!E:E)</f>
        <v>0</v>
      </c>
      <c r="D845" s="7">
        <f>SUMIF('תנועות בנק'!$A:$A,$B845,'תנועות בנק'!F:F)</f>
        <v>0</v>
      </c>
      <c r="E845" s="7">
        <f t="shared" si="78"/>
        <v>0</v>
      </c>
      <c r="F845" s="7">
        <f t="shared" si="79"/>
        <v>-58889</v>
      </c>
      <c r="G845" s="7">
        <f>-דשבורד!$F$5</f>
        <v>-20000</v>
      </c>
      <c r="N845" s="26">
        <f t="shared" si="80"/>
        <v>4</v>
      </c>
      <c r="O845" s="26">
        <f t="shared" si="81"/>
        <v>2021</v>
      </c>
      <c r="P845" s="27" t="str">
        <f>VLOOKUP(N845,'קובץ עזר - לא לגעת'!$C$3:$D$14,2,0)</f>
        <v>אפריל</v>
      </c>
      <c r="Q845" s="27" t="str">
        <f t="shared" si="82"/>
        <v>אפריל_2021</v>
      </c>
    </row>
    <row r="846" spans="1:17" x14ac:dyDescent="0.3">
      <c r="A846" s="9">
        <v>844</v>
      </c>
      <c r="B846" s="6">
        <f t="shared" si="83"/>
        <v>44304</v>
      </c>
      <c r="C846" s="7">
        <f>SUMIF('תנועות בנק'!$A:$A,$B846,'תנועות בנק'!E:E)</f>
        <v>0</v>
      </c>
      <c r="D846" s="7">
        <f>SUMIF('תנועות בנק'!$A:$A,$B846,'תנועות בנק'!F:F)</f>
        <v>0</v>
      </c>
      <c r="E846" s="7">
        <f t="shared" si="78"/>
        <v>0</v>
      </c>
      <c r="F846" s="7">
        <f t="shared" si="79"/>
        <v>-58889</v>
      </c>
      <c r="G846" s="7">
        <f>-דשבורד!$F$5</f>
        <v>-20000</v>
      </c>
      <c r="N846" s="26">
        <f t="shared" si="80"/>
        <v>4</v>
      </c>
      <c r="O846" s="26">
        <f t="shared" si="81"/>
        <v>2021</v>
      </c>
      <c r="P846" s="27" t="str">
        <f>VLOOKUP(N846,'קובץ עזר - לא לגעת'!$C$3:$D$14,2,0)</f>
        <v>אפריל</v>
      </c>
      <c r="Q846" s="27" t="str">
        <f t="shared" si="82"/>
        <v>אפריל_2021</v>
      </c>
    </row>
    <row r="847" spans="1:17" x14ac:dyDescent="0.3">
      <c r="A847" s="9">
        <v>845</v>
      </c>
      <c r="B847" s="6">
        <f t="shared" si="83"/>
        <v>44305</v>
      </c>
      <c r="C847" s="7">
        <f>SUMIF('תנועות בנק'!$A:$A,$B847,'תנועות בנק'!E:E)</f>
        <v>0</v>
      </c>
      <c r="D847" s="7">
        <f>SUMIF('תנועות בנק'!$A:$A,$B847,'תנועות בנק'!F:F)</f>
        <v>0</v>
      </c>
      <c r="E847" s="7">
        <f t="shared" si="78"/>
        <v>0</v>
      </c>
      <c r="F847" s="7">
        <f t="shared" si="79"/>
        <v>-58889</v>
      </c>
      <c r="G847" s="7">
        <f>-דשבורד!$F$5</f>
        <v>-20000</v>
      </c>
      <c r="N847" s="26">
        <f t="shared" si="80"/>
        <v>4</v>
      </c>
      <c r="O847" s="26">
        <f t="shared" si="81"/>
        <v>2021</v>
      </c>
      <c r="P847" s="27" t="str">
        <f>VLOOKUP(N847,'קובץ עזר - לא לגעת'!$C$3:$D$14,2,0)</f>
        <v>אפריל</v>
      </c>
      <c r="Q847" s="27" t="str">
        <f t="shared" si="82"/>
        <v>אפריל_2021</v>
      </c>
    </row>
    <row r="848" spans="1:17" x14ac:dyDescent="0.3">
      <c r="A848" s="9">
        <v>846</v>
      </c>
      <c r="B848" s="6">
        <f t="shared" si="83"/>
        <v>44306</v>
      </c>
      <c r="C848" s="7">
        <f>SUMIF('תנועות בנק'!$A:$A,$B848,'תנועות בנק'!E:E)</f>
        <v>0</v>
      </c>
      <c r="D848" s="7">
        <f>SUMIF('תנועות בנק'!$A:$A,$B848,'תנועות בנק'!F:F)</f>
        <v>0</v>
      </c>
      <c r="E848" s="7">
        <f t="shared" si="78"/>
        <v>0</v>
      </c>
      <c r="F848" s="7">
        <f t="shared" si="79"/>
        <v>-58889</v>
      </c>
      <c r="G848" s="7">
        <f>-דשבורד!$F$5</f>
        <v>-20000</v>
      </c>
      <c r="N848" s="26">
        <f t="shared" si="80"/>
        <v>4</v>
      </c>
      <c r="O848" s="26">
        <f t="shared" si="81"/>
        <v>2021</v>
      </c>
      <c r="P848" s="27" t="str">
        <f>VLOOKUP(N848,'קובץ עזר - לא לגעת'!$C$3:$D$14,2,0)</f>
        <v>אפריל</v>
      </c>
      <c r="Q848" s="27" t="str">
        <f t="shared" si="82"/>
        <v>אפריל_2021</v>
      </c>
    </row>
    <row r="849" spans="1:17" x14ac:dyDescent="0.3">
      <c r="A849" s="9">
        <v>847</v>
      </c>
      <c r="B849" s="6">
        <f t="shared" si="83"/>
        <v>44307</v>
      </c>
      <c r="C849" s="7">
        <f>SUMIF('תנועות בנק'!$A:$A,$B849,'תנועות בנק'!E:E)</f>
        <v>0</v>
      </c>
      <c r="D849" s="7">
        <f>SUMIF('תנועות בנק'!$A:$A,$B849,'תנועות בנק'!F:F)</f>
        <v>0</v>
      </c>
      <c r="E849" s="7">
        <f t="shared" si="78"/>
        <v>0</v>
      </c>
      <c r="F849" s="7">
        <f t="shared" si="79"/>
        <v>-58889</v>
      </c>
      <c r="G849" s="7">
        <f>-דשבורד!$F$5</f>
        <v>-20000</v>
      </c>
      <c r="N849" s="26">
        <f t="shared" si="80"/>
        <v>4</v>
      </c>
      <c r="O849" s="26">
        <f t="shared" si="81"/>
        <v>2021</v>
      </c>
      <c r="P849" s="27" t="str">
        <f>VLOOKUP(N849,'קובץ עזר - לא לגעת'!$C$3:$D$14,2,0)</f>
        <v>אפריל</v>
      </c>
      <c r="Q849" s="27" t="str">
        <f t="shared" si="82"/>
        <v>אפריל_2021</v>
      </c>
    </row>
    <row r="850" spans="1:17" x14ac:dyDescent="0.3">
      <c r="A850" s="9">
        <v>848</v>
      </c>
      <c r="B850" s="6">
        <f t="shared" si="83"/>
        <v>44308</v>
      </c>
      <c r="C850" s="7">
        <f>SUMIF('תנועות בנק'!$A:$A,$B850,'תנועות בנק'!E:E)</f>
        <v>0</v>
      </c>
      <c r="D850" s="7">
        <f>SUMIF('תנועות בנק'!$A:$A,$B850,'תנועות בנק'!F:F)</f>
        <v>0</v>
      </c>
      <c r="E850" s="7">
        <f t="shared" si="78"/>
        <v>0</v>
      </c>
      <c r="F850" s="7">
        <f t="shared" si="79"/>
        <v>-58889</v>
      </c>
      <c r="G850" s="7">
        <f>-דשבורד!$F$5</f>
        <v>-20000</v>
      </c>
      <c r="N850" s="26">
        <f t="shared" si="80"/>
        <v>4</v>
      </c>
      <c r="O850" s="26">
        <f t="shared" si="81"/>
        <v>2021</v>
      </c>
      <c r="P850" s="27" t="str">
        <f>VLOOKUP(N850,'קובץ עזר - לא לגעת'!$C$3:$D$14,2,0)</f>
        <v>אפריל</v>
      </c>
      <c r="Q850" s="27" t="str">
        <f t="shared" si="82"/>
        <v>אפריל_2021</v>
      </c>
    </row>
    <row r="851" spans="1:17" x14ac:dyDescent="0.3">
      <c r="A851" s="9">
        <v>849</v>
      </c>
      <c r="B851" s="6">
        <f t="shared" si="83"/>
        <v>44309</v>
      </c>
      <c r="C851" s="7">
        <f>SUMIF('תנועות בנק'!$A:$A,$B851,'תנועות בנק'!E:E)</f>
        <v>0</v>
      </c>
      <c r="D851" s="7">
        <f>SUMIF('תנועות בנק'!$A:$A,$B851,'תנועות בנק'!F:F)</f>
        <v>0</v>
      </c>
      <c r="E851" s="7">
        <f t="shared" si="78"/>
        <v>0</v>
      </c>
      <c r="F851" s="7">
        <f t="shared" si="79"/>
        <v>-58889</v>
      </c>
      <c r="G851" s="7">
        <f>-דשבורד!$F$5</f>
        <v>-20000</v>
      </c>
      <c r="N851" s="26">
        <f t="shared" si="80"/>
        <v>4</v>
      </c>
      <c r="O851" s="26">
        <f t="shared" si="81"/>
        <v>2021</v>
      </c>
      <c r="P851" s="27" t="str">
        <f>VLOOKUP(N851,'קובץ עזר - לא לגעת'!$C$3:$D$14,2,0)</f>
        <v>אפריל</v>
      </c>
      <c r="Q851" s="27" t="str">
        <f t="shared" si="82"/>
        <v>אפריל_2021</v>
      </c>
    </row>
    <row r="852" spans="1:17" x14ac:dyDescent="0.3">
      <c r="A852" s="9">
        <v>850</v>
      </c>
      <c r="B852" s="6">
        <f t="shared" si="83"/>
        <v>44310</v>
      </c>
      <c r="C852" s="7">
        <f>SUMIF('תנועות בנק'!$A:$A,$B852,'תנועות בנק'!E:E)</f>
        <v>0</v>
      </c>
      <c r="D852" s="7">
        <f>SUMIF('תנועות בנק'!$A:$A,$B852,'תנועות בנק'!F:F)</f>
        <v>0</v>
      </c>
      <c r="E852" s="7">
        <f t="shared" si="78"/>
        <v>0</v>
      </c>
      <c r="F852" s="7">
        <f t="shared" si="79"/>
        <v>-58889</v>
      </c>
      <c r="G852" s="7">
        <f>-דשבורד!$F$5</f>
        <v>-20000</v>
      </c>
      <c r="N852" s="26">
        <f t="shared" si="80"/>
        <v>4</v>
      </c>
      <c r="O852" s="26">
        <f t="shared" si="81"/>
        <v>2021</v>
      </c>
      <c r="P852" s="27" t="str">
        <f>VLOOKUP(N852,'קובץ עזר - לא לגעת'!$C$3:$D$14,2,0)</f>
        <v>אפריל</v>
      </c>
      <c r="Q852" s="27" t="str">
        <f t="shared" si="82"/>
        <v>אפריל_2021</v>
      </c>
    </row>
    <row r="853" spans="1:17" x14ac:dyDescent="0.3">
      <c r="A853" s="9">
        <v>851</v>
      </c>
      <c r="B853" s="6">
        <f t="shared" si="83"/>
        <v>44311</v>
      </c>
      <c r="C853" s="7">
        <f>SUMIF('תנועות בנק'!$A:$A,$B853,'תנועות בנק'!E:E)</f>
        <v>0</v>
      </c>
      <c r="D853" s="7">
        <f>SUMIF('תנועות בנק'!$A:$A,$B853,'תנועות בנק'!F:F)</f>
        <v>0</v>
      </c>
      <c r="E853" s="7">
        <f t="shared" si="78"/>
        <v>0</v>
      </c>
      <c r="F853" s="7">
        <f t="shared" si="79"/>
        <v>-58889</v>
      </c>
      <c r="G853" s="7">
        <f>-דשבורד!$F$5</f>
        <v>-20000</v>
      </c>
      <c r="N853" s="26">
        <f t="shared" si="80"/>
        <v>4</v>
      </c>
      <c r="O853" s="26">
        <f t="shared" si="81"/>
        <v>2021</v>
      </c>
      <c r="P853" s="27" t="str">
        <f>VLOOKUP(N853,'קובץ עזר - לא לגעת'!$C$3:$D$14,2,0)</f>
        <v>אפריל</v>
      </c>
      <c r="Q853" s="27" t="str">
        <f t="shared" si="82"/>
        <v>אפריל_2021</v>
      </c>
    </row>
    <row r="854" spans="1:17" x14ac:dyDescent="0.3">
      <c r="A854" s="9">
        <v>852</v>
      </c>
      <c r="B854" s="6">
        <f t="shared" si="83"/>
        <v>44312</v>
      </c>
      <c r="C854" s="7">
        <f>SUMIF('תנועות בנק'!$A:$A,$B854,'תנועות בנק'!E:E)</f>
        <v>0</v>
      </c>
      <c r="D854" s="7">
        <f>SUMIF('תנועות בנק'!$A:$A,$B854,'תנועות בנק'!F:F)</f>
        <v>0</v>
      </c>
      <c r="E854" s="7">
        <f t="shared" si="78"/>
        <v>0</v>
      </c>
      <c r="F854" s="7">
        <f t="shared" si="79"/>
        <v>-58889</v>
      </c>
      <c r="G854" s="7">
        <f>-דשבורד!$F$5</f>
        <v>-20000</v>
      </c>
      <c r="N854" s="26">
        <f t="shared" si="80"/>
        <v>4</v>
      </c>
      <c r="O854" s="26">
        <f t="shared" si="81"/>
        <v>2021</v>
      </c>
      <c r="P854" s="27" t="str">
        <f>VLOOKUP(N854,'קובץ עזר - לא לגעת'!$C$3:$D$14,2,0)</f>
        <v>אפריל</v>
      </c>
      <c r="Q854" s="27" t="str">
        <f t="shared" si="82"/>
        <v>אפריל_2021</v>
      </c>
    </row>
    <row r="855" spans="1:17" x14ac:dyDescent="0.3">
      <c r="A855" s="9">
        <v>853</v>
      </c>
      <c r="B855" s="6">
        <f t="shared" si="83"/>
        <v>44313</v>
      </c>
      <c r="C855" s="7">
        <f>SUMIF('תנועות בנק'!$A:$A,$B855,'תנועות בנק'!E:E)</f>
        <v>0</v>
      </c>
      <c r="D855" s="7">
        <f>SUMIF('תנועות בנק'!$A:$A,$B855,'תנועות בנק'!F:F)</f>
        <v>0</v>
      </c>
      <c r="E855" s="7">
        <f t="shared" si="78"/>
        <v>0</v>
      </c>
      <c r="F855" s="7">
        <f t="shared" si="79"/>
        <v>-58889</v>
      </c>
      <c r="G855" s="7">
        <f>-דשבורד!$F$5</f>
        <v>-20000</v>
      </c>
      <c r="N855" s="26">
        <f t="shared" si="80"/>
        <v>4</v>
      </c>
      <c r="O855" s="26">
        <f t="shared" si="81"/>
        <v>2021</v>
      </c>
      <c r="P855" s="27" t="str">
        <f>VLOOKUP(N855,'קובץ עזר - לא לגעת'!$C$3:$D$14,2,0)</f>
        <v>אפריל</v>
      </c>
      <c r="Q855" s="27" t="str">
        <f t="shared" si="82"/>
        <v>אפריל_2021</v>
      </c>
    </row>
    <row r="856" spans="1:17" x14ac:dyDescent="0.3">
      <c r="A856" s="9">
        <v>854</v>
      </c>
      <c r="B856" s="6">
        <f t="shared" si="83"/>
        <v>44314</v>
      </c>
      <c r="C856" s="7">
        <f>SUMIF('תנועות בנק'!$A:$A,$B856,'תנועות בנק'!E:E)</f>
        <v>0</v>
      </c>
      <c r="D856" s="7">
        <f>SUMIF('תנועות בנק'!$A:$A,$B856,'תנועות בנק'!F:F)</f>
        <v>0</v>
      </c>
      <c r="E856" s="7">
        <f t="shared" si="78"/>
        <v>0</v>
      </c>
      <c r="F856" s="7">
        <f t="shared" si="79"/>
        <v>-58889</v>
      </c>
      <c r="G856" s="7">
        <f>-דשבורד!$F$5</f>
        <v>-20000</v>
      </c>
      <c r="N856" s="26">
        <f t="shared" si="80"/>
        <v>4</v>
      </c>
      <c r="O856" s="26">
        <f t="shared" si="81"/>
        <v>2021</v>
      </c>
      <c r="P856" s="27" t="str">
        <f>VLOOKUP(N856,'קובץ עזר - לא לגעת'!$C$3:$D$14,2,0)</f>
        <v>אפריל</v>
      </c>
      <c r="Q856" s="27" t="str">
        <f t="shared" si="82"/>
        <v>אפריל_2021</v>
      </c>
    </row>
    <row r="857" spans="1:17" x14ac:dyDescent="0.3">
      <c r="A857" s="9">
        <v>855</v>
      </c>
      <c r="B857" s="6">
        <f t="shared" si="83"/>
        <v>44315</v>
      </c>
      <c r="C857" s="7">
        <f>SUMIF('תנועות בנק'!$A:$A,$B857,'תנועות בנק'!E:E)</f>
        <v>0</v>
      </c>
      <c r="D857" s="7">
        <f>SUMIF('תנועות בנק'!$A:$A,$B857,'תנועות בנק'!F:F)</f>
        <v>0</v>
      </c>
      <c r="E857" s="7">
        <f t="shared" si="78"/>
        <v>0</v>
      </c>
      <c r="F857" s="7">
        <f t="shared" si="79"/>
        <v>-58889</v>
      </c>
      <c r="G857" s="7">
        <f>-דשבורד!$F$5</f>
        <v>-20000</v>
      </c>
      <c r="N857" s="26">
        <f t="shared" si="80"/>
        <v>4</v>
      </c>
      <c r="O857" s="26">
        <f t="shared" si="81"/>
        <v>2021</v>
      </c>
      <c r="P857" s="27" t="str">
        <f>VLOOKUP(N857,'קובץ עזר - לא לגעת'!$C$3:$D$14,2,0)</f>
        <v>אפריל</v>
      </c>
      <c r="Q857" s="27" t="str">
        <f t="shared" si="82"/>
        <v>אפריל_2021</v>
      </c>
    </row>
    <row r="858" spans="1:17" x14ac:dyDescent="0.3">
      <c r="A858" s="9">
        <v>856</v>
      </c>
      <c r="B858" s="6">
        <f t="shared" si="83"/>
        <v>44316</v>
      </c>
      <c r="C858" s="7">
        <f>SUMIF('תנועות בנק'!$A:$A,$B858,'תנועות בנק'!E:E)</f>
        <v>0</v>
      </c>
      <c r="D858" s="7">
        <f>SUMIF('תנועות בנק'!$A:$A,$B858,'תנועות בנק'!F:F)</f>
        <v>0</v>
      </c>
      <c r="E858" s="7">
        <f t="shared" si="78"/>
        <v>0</v>
      </c>
      <c r="F858" s="7">
        <f t="shared" si="79"/>
        <v>-58889</v>
      </c>
      <c r="G858" s="7">
        <f>-דשבורד!$F$5</f>
        <v>-20000</v>
      </c>
      <c r="N858" s="26">
        <f t="shared" si="80"/>
        <v>4</v>
      </c>
      <c r="O858" s="26">
        <f t="shared" si="81"/>
        <v>2021</v>
      </c>
      <c r="P858" s="27" t="str">
        <f>VLOOKUP(N858,'קובץ עזר - לא לגעת'!$C$3:$D$14,2,0)</f>
        <v>אפריל</v>
      </c>
      <c r="Q858" s="27" t="str">
        <f t="shared" si="82"/>
        <v>אפריל_2021</v>
      </c>
    </row>
    <row r="859" spans="1:17" x14ac:dyDescent="0.3">
      <c r="A859" s="9">
        <v>857</v>
      </c>
      <c r="B859" s="6">
        <f t="shared" si="83"/>
        <v>44317</v>
      </c>
      <c r="C859" s="7">
        <f>SUMIF('תנועות בנק'!$A:$A,$B859,'תנועות בנק'!E:E)</f>
        <v>0</v>
      </c>
      <c r="D859" s="7">
        <f>SUMIF('תנועות בנק'!$A:$A,$B859,'תנועות בנק'!F:F)</f>
        <v>0</v>
      </c>
      <c r="E859" s="7">
        <f t="shared" si="78"/>
        <v>0</v>
      </c>
      <c r="F859" s="7">
        <f t="shared" si="79"/>
        <v>-58889</v>
      </c>
      <c r="G859" s="7">
        <f>-דשבורד!$F$5</f>
        <v>-20000</v>
      </c>
      <c r="N859" s="26">
        <f t="shared" si="80"/>
        <v>5</v>
      </c>
      <c r="O859" s="26">
        <f t="shared" si="81"/>
        <v>2021</v>
      </c>
      <c r="P859" s="27" t="str">
        <f>VLOOKUP(N859,'קובץ עזר - לא לגעת'!$C$3:$D$14,2,0)</f>
        <v>מאי</v>
      </c>
      <c r="Q859" s="27" t="str">
        <f t="shared" si="82"/>
        <v>מאי_2021</v>
      </c>
    </row>
    <row r="860" spans="1:17" x14ac:dyDescent="0.3">
      <c r="A860" s="9">
        <v>858</v>
      </c>
      <c r="B860" s="6">
        <f t="shared" si="83"/>
        <v>44318</v>
      </c>
      <c r="C860" s="7">
        <f>SUMIF('תנועות בנק'!$A:$A,$B860,'תנועות בנק'!E:E)</f>
        <v>0</v>
      </c>
      <c r="D860" s="7">
        <f>SUMIF('תנועות בנק'!$A:$A,$B860,'תנועות בנק'!F:F)</f>
        <v>0</v>
      </c>
      <c r="E860" s="7">
        <f t="shared" si="78"/>
        <v>0</v>
      </c>
      <c r="F860" s="7">
        <f t="shared" si="79"/>
        <v>-58889</v>
      </c>
      <c r="G860" s="7">
        <f>-דשבורד!$F$5</f>
        <v>-20000</v>
      </c>
      <c r="N860" s="26">
        <f t="shared" si="80"/>
        <v>5</v>
      </c>
      <c r="O860" s="26">
        <f t="shared" si="81"/>
        <v>2021</v>
      </c>
      <c r="P860" s="27" t="str">
        <f>VLOOKUP(N860,'קובץ עזר - לא לגעת'!$C$3:$D$14,2,0)</f>
        <v>מאי</v>
      </c>
      <c r="Q860" s="27" t="str">
        <f t="shared" si="82"/>
        <v>מאי_2021</v>
      </c>
    </row>
    <row r="861" spans="1:17" x14ac:dyDescent="0.3">
      <c r="A861" s="9">
        <v>859</v>
      </c>
      <c r="B861" s="6">
        <f t="shared" si="83"/>
        <v>44319</v>
      </c>
      <c r="C861" s="7">
        <f>SUMIF('תנועות בנק'!$A:$A,$B861,'תנועות בנק'!E:E)</f>
        <v>0</v>
      </c>
      <c r="D861" s="7">
        <f>SUMIF('תנועות בנק'!$A:$A,$B861,'תנועות בנק'!F:F)</f>
        <v>0</v>
      </c>
      <c r="E861" s="7">
        <f t="shared" si="78"/>
        <v>0</v>
      </c>
      <c r="F861" s="7">
        <f t="shared" si="79"/>
        <v>-58889</v>
      </c>
      <c r="G861" s="7">
        <f>-דשבורד!$F$5</f>
        <v>-20000</v>
      </c>
      <c r="N861" s="26">
        <f t="shared" si="80"/>
        <v>5</v>
      </c>
      <c r="O861" s="26">
        <f t="shared" si="81"/>
        <v>2021</v>
      </c>
      <c r="P861" s="27" t="str">
        <f>VLOOKUP(N861,'קובץ עזר - לא לגעת'!$C$3:$D$14,2,0)</f>
        <v>מאי</v>
      </c>
      <c r="Q861" s="27" t="str">
        <f t="shared" si="82"/>
        <v>מאי_2021</v>
      </c>
    </row>
    <row r="862" spans="1:17" x14ac:dyDescent="0.3">
      <c r="A862" s="9">
        <v>860</v>
      </c>
      <c r="B862" s="6">
        <f t="shared" si="83"/>
        <v>44320</v>
      </c>
      <c r="C862" s="7">
        <f>SUMIF('תנועות בנק'!$A:$A,$B862,'תנועות בנק'!E:E)</f>
        <v>0</v>
      </c>
      <c r="D862" s="7">
        <f>SUMIF('תנועות בנק'!$A:$A,$B862,'תנועות בנק'!F:F)</f>
        <v>0</v>
      </c>
      <c r="E862" s="7">
        <f t="shared" si="78"/>
        <v>0</v>
      </c>
      <c r="F862" s="7">
        <f t="shared" si="79"/>
        <v>-58889</v>
      </c>
      <c r="G862" s="7">
        <f>-דשבורד!$F$5</f>
        <v>-20000</v>
      </c>
      <c r="N862" s="26">
        <f t="shared" si="80"/>
        <v>5</v>
      </c>
      <c r="O862" s="26">
        <f t="shared" si="81"/>
        <v>2021</v>
      </c>
      <c r="P862" s="27" t="str">
        <f>VLOOKUP(N862,'קובץ עזר - לא לגעת'!$C$3:$D$14,2,0)</f>
        <v>מאי</v>
      </c>
      <c r="Q862" s="27" t="str">
        <f t="shared" si="82"/>
        <v>מאי_2021</v>
      </c>
    </row>
    <row r="863" spans="1:17" x14ac:dyDescent="0.3">
      <c r="A863" s="9">
        <v>861</v>
      </c>
      <c r="B863" s="6">
        <f t="shared" si="83"/>
        <v>44321</v>
      </c>
      <c r="C863" s="7">
        <f>SUMIF('תנועות בנק'!$A:$A,$B863,'תנועות בנק'!E:E)</f>
        <v>0</v>
      </c>
      <c r="D863" s="7">
        <f>SUMIF('תנועות בנק'!$A:$A,$B863,'תנועות בנק'!F:F)</f>
        <v>0</v>
      </c>
      <c r="E863" s="7">
        <f t="shared" si="78"/>
        <v>0</v>
      </c>
      <c r="F863" s="7">
        <f t="shared" si="79"/>
        <v>-58889</v>
      </c>
      <c r="G863" s="7">
        <f>-דשבורד!$F$5</f>
        <v>-20000</v>
      </c>
      <c r="N863" s="26">
        <f t="shared" si="80"/>
        <v>5</v>
      </c>
      <c r="O863" s="26">
        <f t="shared" si="81"/>
        <v>2021</v>
      </c>
      <c r="P863" s="27" t="str">
        <f>VLOOKUP(N863,'קובץ עזר - לא לגעת'!$C$3:$D$14,2,0)</f>
        <v>מאי</v>
      </c>
      <c r="Q863" s="27" t="str">
        <f t="shared" si="82"/>
        <v>מאי_2021</v>
      </c>
    </row>
    <row r="864" spans="1:17" x14ac:dyDescent="0.3">
      <c r="A864" s="9">
        <v>862</v>
      </c>
      <c r="B864" s="6">
        <f t="shared" si="83"/>
        <v>44322</v>
      </c>
      <c r="C864" s="7">
        <f>SUMIF('תנועות בנק'!$A:$A,$B864,'תנועות בנק'!E:E)</f>
        <v>0</v>
      </c>
      <c r="D864" s="7">
        <f>SUMIF('תנועות בנק'!$A:$A,$B864,'תנועות בנק'!F:F)</f>
        <v>0</v>
      </c>
      <c r="E864" s="7">
        <f t="shared" si="78"/>
        <v>0</v>
      </c>
      <c r="F864" s="7">
        <f t="shared" si="79"/>
        <v>-58889</v>
      </c>
      <c r="G864" s="7">
        <f>-דשבורד!$F$5</f>
        <v>-20000</v>
      </c>
      <c r="N864" s="26">
        <f t="shared" si="80"/>
        <v>5</v>
      </c>
      <c r="O864" s="26">
        <f t="shared" si="81"/>
        <v>2021</v>
      </c>
      <c r="P864" s="27" t="str">
        <f>VLOOKUP(N864,'קובץ עזר - לא לגעת'!$C$3:$D$14,2,0)</f>
        <v>מאי</v>
      </c>
      <c r="Q864" s="27" t="str">
        <f t="shared" si="82"/>
        <v>מאי_2021</v>
      </c>
    </row>
    <row r="865" spans="1:17" x14ac:dyDescent="0.3">
      <c r="A865" s="9">
        <v>863</v>
      </c>
      <c r="B865" s="6">
        <f t="shared" si="83"/>
        <v>44323</v>
      </c>
      <c r="C865" s="7">
        <f>SUMIF('תנועות בנק'!$A:$A,$B865,'תנועות בנק'!E:E)</f>
        <v>0</v>
      </c>
      <c r="D865" s="7">
        <f>SUMIF('תנועות בנק'!$A:$A,$B865,'תנועות בנק'!F:F)</f>
        <v>0</v>
      </c>
      <c r="E865" s="7">
        <f t="shared" si="78"/>
        <v>0</v>
      </c>
      <c r="F865" s="7">
        <f t="shared" si="79"/>
        <v>-58889</v>
      </c>
      <c r="G865" s="7">
        <f>-דשבורד!$F$5</f>
        <v>-20000</v>
      </c>
      <c r="N865" s="26">
        <f t="shared" si="80"/>
        <v>5</v>
      </c>
      <c r="O865" s="26">
        <f t="shared" si="81"/>
        <v>2021</v>
      </c>
      <c r="P865" s="27" t="str">
        <f>VLOOKUP(N865,'קובץ עזר - לא לגעת'!$C$3:$D$14,2,0)</f>
        <v>מאי</v>
      </c>
      <c r="Q865" s="27" t="str">
        <f t="shared" si="82"/>
        <v>מאי_2021</v>
      </c>
    </row>
    <row r="866" spans="1:17" x14ac:dyDescent="0.3">
      <c r="A866" s="9">
        <v>864</v>
      </c>
      <c r="B866" s="6">
        <f t="shared" si="83"/>
        <v>44324</v>
      </c>
      <c r="C866" s="7">
        <f>SUMIF('תנועות בנק'!$A:$A,$B866,'תנועות בנק'!E:E)</f>
        <v>0</v>
      </c>
      <c r="D866" s="7">
        <f>SUMIF('תנועות בנק'!$A:$A,$B866,'תנועות בנק'!F:F)</f>
        <v>0</v>
      </c>
      <c r="E866" s="7">
        <f t="shared" si="78"/>
        <v>0</v>
      </c>
      <c r="F866" s="7">
        <f t="shared" si="79"/>
        <v>-58889</v>
      </c>
      <c r="G866" s="7">
        <f>-דשבורד!$F$5</f>
        <v>-20000</v>
      </c>
      <c r="N866" s="26">
        <f t="shared" si="80"/>
        <v>5</v>
      </c>
      <c r="O866" s="26">
        <f t="shared" si="81"/>
        <v>2021</v>
      </c>
      <c r="P866" s="27" t="str">
        <f>VLOOKUP(N866,'קובץ עזר - לא לגעת'!$C$3:$D$14,2,0)</f>
        <v>מאי</v>
      </c>
      <c r="Q866" s="27" t="str">
        <f t="shared" si="82"/>
        <v>מאי_2021</v>
      </c>
    </row>
    <row r="867" spans="1:17" x14ac:dyDescent="0.3">
      <c r="A867" s="9">
        <v>865</v>
      </c>
      <c r="B867" s="6">
        <f t="shared" si="83"/>
        <v>44325</v>
      </c>
      <c r="C867" s="7">
        <f>SUMIF('תנועות בנק'!$A:$A,$B867,'תנועות בנק'!E:E)</f>
        <v>0</v>
      </c>
      <c r="D867" s="7">
        <f>SUMIF('תנועות בנק'!$A:$A,$B867,'תנועות בנק'!F:F)</f>
        <v>0</v>
      </c>
      <c r="E867" s="7">
        <f t="shared" si="78"/>
        <v>0</v>
      </c>
      <c r="F867" s="7">
        <f t="shared" si="79"/>
        <v>-58889</v>
      </c>
      <c r="G867" s="7">
        <f>-דשבורד!$F$5</f>
        <v>-20000</v>
      </c>
      <c r="N867" s="26">
        <f t="shared" si="80"/>
        <v>5</v>
      </c>
      <c r="O867" s="26">
        <f t="shared" si="81"/>
        <v>2021</v>
      </c>
      <c r="P867" s="27" t="str">
        <f>VLOOKUP(N867,'קובץ עזר - לא לגעת'!$C$3:$D$14,2,0)</f>
        <v>מאי</v>
      </c>
      <c r="Q867" s="27" t="str">
        <f t="shared" si="82"/>
        <v>מאי_2021</v>
      </c>
    </row>
    <row r="868" spans="1:17" x14ac:dyDescent="0.3">
      <c r="A868" s="9">
        <v>866</v>
      </c>
      <c r="B868" s="6">
        <f t="shared" si="83"/>
        <v>44326</v>
      </c>
      <c r="C868" s="7">
        <f>SUMIF('תנועות בנק'!$A:$A,$B868,'תנועות בנק'!E:E)</f>
        <v>0</v>
      </c>
      <c r="D868" s="7">
        <f>SUMIF('תנועות בנק'!$A:$A,$B868,'תנועות בנק'!F:F)</f>
        <v>0</v>
      </c>
      <c r="E868" s="7">
        <f t="shared" si="78"/>
        <v>0</v>
      </c>
      <c r="F868" s="7">
        <f t="shared" si="79"/>
        <v>-58889</v>
      </c>
      <c r="G868" s="7">
        <f>-דשבורד!$F$5</f>
        <v>-20000</v>
      </c>
      <c r="N868" s="26">
        <f t="shared" si="80"/>
        <v>5</v>
      </c>
      <c r="O868" s="26">
        <f t="shared" si="81"/>
        <v>2021</v>
      </c>
      <c r="P868" s="27" t="str">
        <f>VLOOKUP(N868,'קובץ עזר - לא לגעת'!$C$3:$D$14,2,0)</f>
        <v>מאי</v>
      </c>
      <c r="Q868" s="27" t="str">
        <f t="shared" si="82"/>
        <v>מאי_2021</v>
      </c>
    </row>
    <row r="869" spans="1:17" x14ac:dyDescent="0.3">
      <c r="A869" s="9">
        <v>867</v>
      </c>
      <c r="B869" s="6">
        <f t="shared" si="83"/>
        <v>44327</v>
      </c>
      <c r="C869" s="7">
        <f>SUMIF('תנועות בנק'!$A:$A,$B869,'תנועות בנק'!E:E)</f>
        <v>0</v>
      </c>
      <c r="D869" s="7">
        <f>SUMIF('תנועות בנק'!$A:$A,$B869,'תנועות בנק'!F:F)</f>
        <v>0</v>
      </c>
      <c r="E869" s="7">
        <f t="shared" si="78"/>
        <v>0</v>
      </c>
      <c r="F869" s="7">
        <f t="shared" si="79"/>
        <v>-58889</v>
      </c>
      <c r="G869" s="7">
        <f>-דשבורד!$F$5</f>
        <v>-20000</v>
      </c>
      <c r="N869" s="26">
        <f t="shared" si="80"/>
        <v>5</v>
      </c>
      <c r="O869" s="26">
        <f t="shared" si="81"/>
        <v>2021</v>
      </c>
      <c r="P869" s="27" t="str">
        <f>VLOOKUP(N869,'קובץ עזר - לא לגעת'!$C$3:$D$14,2,0)</f>
        <v>מאי</v>
      </c>
      <c r="Q869" s="27" t="str">
        <f t="shared" si="82"/>
        <v>מאי_2021</v>
      </c>
    </row>
    <row r="870" spans="1:17" x14ac:dyDescent="0.3">
      <c r="A870" s="9">
        <v>868</v>
      </c>
      <c r="B870" s="6">
        <f t="shared" si="83"/>
        <v>44328</v>
      </c>
      <c r="C870" s="7">
        <f>SUMIF('תנועות בנק'!$A:$A,$B870,'תנועות בנק'!E:E)</f>
        <v>0</v>
      </c>
      <c r="D870" s="7">
        <f>SUMIF('תנועות בנק'!$A:$A,$B870,'תנועות בנק'!F:F)</f>
        <v>0</v>
      </c>
      <c r="E870" s="7">
        <f t="shared" si="78"/>
        <v>0</v>
      </c>
      <c r="F870" s="7">
        <f t="shared" si="79"/>
        <v>-58889</v>
      </c>
      <c r="G870" s="7">
        <f>-דשבורד!$F$5</f>
        <v>-20000</v>
      </c>
      <c r="N870" s="26">
        <f t="shared" si="80"/>
        <v>5</v>
      </c>
      <c r="O870" s="26">
        <f t="shared" si="81"/>
        <v>2021</v>
      </c>
      <c r="P870" s="27" t="str">
        <f>VLOOKUP(N870,'קובץ עזר - לא לגעת'!$C$3:$D$14,2,0)</f>
        <v>מאי</v>
      </c>
      <c r="Q870" s="27" t="str">
        <f t="shared" si="82"/>
        <v>מאי_2021</v>
      </c>
    </row>
    <row r="871" spans="1:17" x14ac:dyDescent="0.3">
      <c r="A871" s="9">
        <v>869</v>
      </c>
      <c r="B871" s="6">
        <f t="shared" si="83"/>
        <v>44329</v>
      </c>
      <c r="C871" s="7">
        <f>SUMIF('תנועות בנק'!$A:$A,$B871,'תנועות בנק'!E:E)</f>
        <v>0</v>
      </c>
      <c r="D871" s="7">
        <f>SUMIF('תנועות בנק'!$A:$A,$B871,'תנועות בנק'!F:F)</f>
        <v>0</v>
      </c>
      <c r="E871" s="7">
        <f t="shared" si="78"/>
        <v>0</v>
      </c>
      <c r="F871" s="7">
        <f t="shared" si="79"/>
        <v>-58889</v>
      </c>
      <c r="G871" s="7">
        <f>-דשבורד!$F$5</f>
        <v>-20000</v>
      </c>
      <c r="N871" s="26">
        <f t="shared" si="80"/>
        <v>5</v>
      </c>
      <c r="O871" s="26">
        <f t="shared" si="81"/>
        <v>2021</v>
      </c>
      <c r="P871" s="27" t="str">
        <f>VLOOKUP(N871,'קובץ עזר - לא לגעת'!$C$3:$D$14,2,0)</f>
        <v>מאי</v>
      </c>
      <c r="Q871" s="27" t="str">
        <f t="shared" si="82"/>
        <v>מאי_2021</v>
      </c>
    </row>
    <row r="872" spans="1:17" x14ac:dyDescent="0.3">
      <c r="A872" s="9">
        <v>870</v>
      </c>
      <c r="B872" s="6">
        <f t="shared" si="83"/>
        <v>44330</v>
      </c>
      <c r="C872" s="7">
        <f>SUMIF('תנועות בנק'!$A:$A,$B872,'תנועות בנק'!E:E)</f>
        <v>0</v>
      </c>
      <c r="D872" s="7">
        <f>SUMIF('תנועות בנק'!$A:$A,$B872,'תנועות בנק'!F:F)</f>
        <v>0</v>
      </c>
      <c r="E872" s="7">
        <f t="shared" si="78"/>
        <v>0</v>
      </c>
      <c r="F872" s="7">
        <f t="shared" si="79"/>
        <v>-58889</v>
      </c>
      <c r="G872" s="7">
        <f>-דשבורד!$F$5</f>
        <v>-20000</v>
      </c>
      <c r="N872" s="26">
        <f t="shared" si="80"/>
        <v>5</v>
      </c>
      <c r="O872" s="26">
        <f t="shared" si="81"/>
        <v>2021</v>
      </c>
      <c r="P872" s="27" t="str">
        <f>VLOOKUP(N872,'קובץ עזר - לא לגעת'!$C$3:$D$14,2,0)</f>
        <v>מאי</v>
      </c>
      <c r="Q872" s="27" t="str">
        <f t="shared" si="82"/>
        <v>מאי_2021</v>
      </c>
    </row>
    <row r="873" spans="1:17" x14ac:dyDescent="0.3">
      <c r="A873" s="9">
        <v>871</v>
      </c>
      <c r="B873" s="6">
        <f t="shared" si="83"/>
        <v>44331</v>
      </c>
      <c r="C873" s="7">
        <f>SUMIF('תנועות בנק'!$A:$A,$B873,'תנועות בנק'!E:E)</f>
        <v>0</v>
      </c>
      <c r="D873" s="7">
        <f>SUMIF('תנועות בנק'!$A:$A,$B873,'תנועות בנק'!F:F)</f>
        <v>0</v>
      </c>
      <c r="E873" s="7">
        <f t="shared" si="78"/>
        <v>0</v>
      </c>
      <c r="F873" s="7">
        <f t="shared" si="79"/>
        <v>-58889</v>
      </c>
      <c r="G873" s="7">
        <f>-דשבורד!$F$5</f>
        <v>-20000</v>
      </c>
      <c r="N873" s="26">
        <f t="shared" si="80"/>
        <v>5</v>
      </c>
      <c r="O873" s="26">
        <f t="shared" si="81"/>
        <v>2021</v>
      </c>
      <c r="P873" s="27" t="str">
        <f>VLOOKUP(N873,'קובץ עזר - לא לגעת'!$C$3:$D$14,2,0)</f>
        <v>מאי</v>
      </c>
      <c r="Q873" s="27" t="str">
        <f t="shared" si="82"/>
        <v>מאי_2021</v>
      </c>
    </row>
    <row r="874" spans="1:17" x14ac:dyDescent="0.3">
      <c r="A874" s="9">
        <v>872</v>
      </c>
      <c r="B874" s="6">
        <f t="shared" si="83"/>
        <v>44332</v>
      </c>
      <c r="C874" s="7">
        <f>SUMIF('תנועות בנק'!$A:$A,$B874,'תנועות בנק'!E:E)</f>
        <v>0</v>
      </c>
      <c r="D874" s="7">
        <f>SUMIF('תנועות בנק'!$A:$A,$B874,'תנועות בנק'!F:F)</f>
        <v>0</v>
      </c>
      <c r="E874" s="7">
        <f t="shared" si="78"/>
        <v>0</v>
      </c>
      <c r="F874" s="7">
        <f t="shared" si="79"/>
        <v>-58889</v>
      </c>
      <c r="G874" s="7">
        <f>-דשבורד!$F$5</f>
        <v>-20000</v>
      </c>
      <c r="N874" s="26">
        <f t="shared" si="80"/>
        <v>5</v>
      </c>
      <c r="O874" s="26">
        <f t="shared" si="81"/>
        <v>2021</v>
      </c>
      <c r="P874" s="27" t="str">
        <f>VLOOKUP(N874,'קובץ עזר - לא לגעת'!$C$3:$D$14,2,0)</f>
        <v>מאי</v>
      </c>
      <c r="Q874" s="27" t="str">
        <f t="shared" si="82"/>
        <v>מאי_2021</v>
      </c>
    </row>
    <row r="875" spans="1:17" x14ac:dyDescent="0.3">
      <c r="A875" s="9">
        <v>873</v>
      </c>
      <c r="B875" s="6">
        <f t="shared" si="83"/>
        <v>44333</v>
      </c>
      <c r="C875" s="7">
        <f>SUMIF('תנועות בנק'!$A:$A,$B875,'תנועות בנק'!E:E)</f>
        <v>0</v>
      </c>
      <c r="D875" s="7">
        <f>SUMIF('תנועות בנק'!$A:$A,$B875,'תנועות בנק'!F:F)</f>
        <v>0</v>
      </c>
      <c r="E875" s="7">
        <f t="shared" si="78"/>
        <v>0</v>
      </c>
      <c r="F875" s="7">
        <f t="shared" si="79"/>
        <v>-58889</v>
      </c>
      <c r="G875" s="7">
        <f>-דשבורד!$F$5</f>
        <v>-20000</v>
      </c>
      <c r="N875" s="26">
        <f t="shared" si="80"/>
        <v>5</v>
      </c>
      <c r="O875" s="26">
        <f t="shared" si="81"/>
        <v>2021</v>
      </c>
      <c r="P875" s="27" t="str">
        <f>VLOOKUP(N875,'קובץ עזר - לא לגעת'!$C$3:$D$14,2,0)</f>
        <v>מאי</v>
      </c>
      <c r="Q875" s="27" t="str">
        <f t="shared" si="82"/>
        <v>מאי_2021</v>
      </c>
    </row>
    <row r="876" spans="1:17" x14ac:dyDescent="0.3">
      <c r="A876" s="9">
        <v>874</v>
      </c>
      <c r="B876" s="6">
        <f t="shared" si="83"/>
        <v>44334</v>
      </c>
      <c r="C876" s="7">
        <f>SUMIF('תנועות בנק'!$A:$A,$B876,'תנועות בנק'!E:E)</f>
        <v>0</v>
      </c>
      <c r="D876" s="7">
        <f>SUMIF('תנועות בנק'!$A:$A,$B876,'תנועות בנק'!F:F)</f>
        <v>0</v>
      </c>
      <c r="E876" s="7">
        <f t="shared" si="78"/>
        <v>0</v>
      </c>
      <c r="F876" s="7">
        <f t="shared" si="79"/>
        <v>-58889</v>
      </c>
      <c r="G876" s="7">
        <f>-דשבורד!$F$5</f>
        <v>-20000</v>
      </c>
      <c r="N876" s="26">
        <f t="shared" si="80"/>
        <v>5</v>
      </c>
      <c r="O876" s="26">
        <f t="shared" si="81"/>
        <v>2021</v>
      </c>
      <c r="P876" s="27" t="str">
        <f>VLOOKUP(N876,'קובץ עזר - לא לגעת'!$C$3:$D$14,2,0)</f>
        <v>מאי</v>
      </c>
      <c r="Q876" s="27" t="str">
        <f t="shared" si="82"/>
        <v>מאי_2021</v>
      </c>
    </row>
  </sheetData>
  <sheetProtection sheet="1" objects="1" scenarios="1"/>
  <conditionalFormatting sqref="B3:B876">
    <cfRule type="cellIs" dxfId="0" priority="1" operator="equal">
      <formula>$L$1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7D51C-B3A0-4C13-BFD2-3DB2F3E7476D}">
  <dimension ref="C3:D14"/>
  <sheetViews>
    <sheetView rightToLeft="1" workbookViewId="0">
      <selection activeCell="D15" sqref="D15"/>
    </sheetView>
  </sheetViews>
  <sheetFormatPr defaultRowHeight="13.8" x14ac:dyDescent="0.25"/>
  <sheetData>
    <row r="3" spans="3:4" x14ac:dyDescent="0.25">
      <c r="C3">
        <v>1</v>
      </c>
      <c r="D3" t="s">
        <v>76</v>
      </c>
    </row>
    <row r="4" spans="3:4" x14ac:dyDescent="0.25">
      <c r="C4">
        <v>2</v>
      </c>
      <c r="D4" t="s">
        <v>77</v>
      </c>
    </row>
    <row r="5" spans="3:4" x14ac:dyDescent="0.25">
      <c r="C5">
        <v>3</v>
      </c>
      <c r="D5" t="s">
        <v>78</v>
      </c>
    </row>
    <row r="6" spans="3:4" x14ac:dyDescent="0.25">
      <c r="C6">
        <v>4</v>
      </c>
      <c r="D6" t="s">
        <v>79</v>
      </c>
    </row>
    <row r="7" spans="3:4" x14ac:dyDescent="0.25">
      <c r="C7">
        <v>5</v>
      </c>
      <c r="D7" t="s">
        <v>80</v>
      </c>
    </row>
    <row r="8" spans="3:4" x14ac:dyDescent="0.25">
      <c r="C8">
        <v>6</v>
      </c>
      <c r="D8" t="s">
        <v>81</v>
      </c>
    </row>
    <row r="9" spans="3:4" x14ac:dyDescent="0.25">
      <c r="C9">
        <v>7</v>
      </c>
      <c r="D9" t="s">
        <v>82</v>
      </c>
    </row>
    <row r="10" spans="3:4" x14ac:dyDescent="0.25">
      <c r="C10">
        <v>8</v>
      </c>
      <c r="D10" t="s">
        <v>83</v>
      </c>
    </row>
    <row r="11" spans="3:4" x14ac:dyDescent="0.25">
      <c r="C11">
        <v>9</v>
      </c>
      <c r="D11" t="s">
        <v>84</v>
      </c>
    </row>
    <row r="12" spans="3:4" x14ac:dyDescent="0.25">
      <c r="C12">
        <v>10</v>
      </c>
      <c r="D12" t="s">
        <v>85</v>
      </c>
    </row>
    <row r="13" spans="3:4" x14ac:dyDescent="0.25">
      <c r="C13">
        <v>11</v>
      </c>
      <c r="D13" t="s">
        <v>86</v>
      </c>
    </row>
    <row r="14" spans="3:4" x14ac:dyDescent="0.25">
      <c r="C14">
        <v>12</v>
      </c>
      <c r="D14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הוראות הפעלה</vt:lpstr>
      <vt:lpstr>דשבורד</vt:lpstr>
      <vt:lpstr>תנועות בנק</vt:lpstr>
      <vt:lpstr>תזרים מזומנים יומי</vt:lpstr>
      <vt:lpstr>קובץ עזר - לא לגעת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Eran</dc:creator>
  <cp:lastModifiedBy>Eran</cp:lastModifiedBy>
  <dcterms:created xsi:type="dcterms:W3CDTF">2018-12-29T05:31:35Z</dcterms:created>
  <dcterms:modified xsi:type="dcterms:W3CDTF">2019-03-18T11:31:30Z</dcterms:modified>
</cp:coreProperties>
</file>